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tabRatio="702" firstSheet="27" activeTab="30"/>
  </bookViews>
  <sheets>
    <sheet name="封面" sheetId="60" r:id="rId1"/>
    <sheet name="第一部分" sheetId="65" r:id="rId2"/>
    <sheet name="1.2026年屏山县一般公共预算收入预算表" sheetId="4" r:id="rId3"/>
    <sheet name="2.2026年屏山县一般公共预算支出预算表" sheetId="5" r:id="rId4"/>
    <sheet name="3.2026年屏山县一般公共预算收支预算平衡表" sheetId="6" r:id="rId5"/>
    <sheet name="4.2026年屏山县级一般公共预算收入预算表" sheetId="7" r:id="rId6"/>
    <sheet name="5.2026年屏山县级一般公共预算支出预算表" sheetId="46" r:id="rId7"/>
    <sheet name="6.2026年屏山县级一般公共预算收支预算平衡表" sheetId="8" r:id="rId8"/>
    <sheet name="7.2026年屏山县本级一般公共预算 经济分类科目支出预算表" sheetId="47" r:id="rId9"/>
    <sheet name="8.2026年屏山县本级一般公共预算 经济分类科目基本支出预" sheetId="49" r:id="rId10"/>
    <sheet name="9.2026年上级对屏山县一般公共预算 转移支付和税收返还预" sheetId="19" r:id="rId11"/>
    <sheet name="10.转移支付项目名称" sheetId="20" r:id="rId12"/>
    <sheet name="11.2026年屏山县级预算内基本建设支出预算表 " sheetId="31" r:id="rId13"/>
    <sheet name="12.2026年屏山县本级重大投资计划和项目情况表" sheetId="32" r:id="rId14"/>
    <sheet name="13.2026年屏山县政府性基金预算收入预算表" sheetId="9" r:id="rId15"/>
    <sheet name="14.2026年屏山县政府性基金预算支出预算表" sheetId="10" r:id="rId16"/>
    <sheet name="15.2026年屏山县政府性基金预算收支预算平衡表" sheetId="11" r:id="rId17"/>
    <sheet name="16.2026年屏山县级政府性基金预算收入预算表" sheetId="12" r:id="rId18"/>
    <sheet name="17.2026年屏山县级政府性基金预算支出预算表" sheetId="15" r:id="rId19"/>
    <sheet name="18.2026年屏山县级政府性基金预算收支预算平衡表" sheetId="13" r:id="rId20"/>
    <sheet name="19.2025年屏山县对下政府性基金预算 转移支付预算表" sheetId="17" r:id="rId21"/>
    <sheet name="20.2026年屏山县国有资本经营预算收入预算表" sheetId="39" r:id="rId22"/>
    <sheet name="21.2026年屏山县国有资本经营预算支出预算表" sheetId="40" r:id="rId23"/>
    <sheet name="22.2026年屏山县国有资本经营预算收支预算平衡表" sheetId="41" r:id="rId24"/>
    <sheet name="23.2026年屏山县级国有资本经营预算收入预算表" sheetId="42" r:id="rId25"/>
    <sheet name="24.2026年屏山县级国有资本经营预算支出预算表" sheetId="43" r:id="rId26"/>
    <sheet name="25.2026年屏山县级国有资本经营预算收支预算平衡表" sheetId="44" r:id="rId27"/>
    <sheet name="26.2026年屏山县对下国有资本经营预算 转移支付预算表" sheetId="45" r:id="rId28"/>
    <sheet name="27. 屏山县2026年地方政府债务限额及余额预算情况表" sheetId="52" r:id="rId29"/>
    <sheet name="28.  屏山县地方政府一般债务余额情况表" sheetId="53" r:id="rId30"/>
    <sheet name="29.  屏山县地方政府专项债务余额情况表" sheetId="54" r:id="rId31"/>
    <sheet name="30.  屏山县地方政府债券发行及还本付息情况表" sheetId="55" r:id="rId32"/>
    <sheet name="31. 屏山县2025年本级地方政府专项债务表" sheetId="59" r:id="rId33"/>
    <sheet name="32.  屏山县2025年本级新增政府债券项目实施" sheetId="62" r:id="rId34"/>
    <sheet name="33 . 屏山县2026年地方政府债务限额提前下达情况表" sheetId="56" r:id="rId35"/>
    <sheet name="34.  屏山县2026年年初新增地方政府债券资金安排表" sheetId="57" r:id="rId36"/>
    <sheet name="35-屏山县2026年地方政府债务限额调整情况表" sheetId="63" r:id="rId37"/>
    <sheet name="36-屏山县2026年限额调整地方政府债券资金安排表" sheetId="64" r:id="rId38"/>
  </sheets>
  <externalReferences>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s>
  <definedNames>
    <definedName name="_xlnm._FilterDatabase" localSheetId="6" hidden="1">'5.2026年屏山县级一般公共预算支出预算表'!$A$4:$F$555</definedName>
    <definedName name="_xlnm._FilterDatabase" localSheetId="8" hidden="1">'7.2026年屏山县本级一般公共预算 经济分类科目支出预算表'!$A$4:$B$53</definedName>
    <definedName name="_xlnm._FilterDatabase" localSheetId="9" hidden="1">'8.2026年屏山县本级一般公共预算 经济分类科目基本支出预'!$A$4:$M$48</definedName>
    <definedName name="_xlnm._FilterDatabase" localSheetId="15" hidden="1">'14.2026年屏山县政府性基金预算支出预算表'!$A$4:$IS$65</definedName>
    <definedName name="_____________________________A08" localSheetId="13">'[1]A01-1'!$A$5:$C$36</definedName>
    <definedName name="____________________________A01" localSheetId="13">#REF!</definedName>
    <definedName name="____________________________A08" localSheetId="12">'[1]A01-1'!$A$5:$C$36</definedName>
    <definedName name="___________________________A01" localSheetId="12">#REF!</definedName>
    <definedName name="__________________________A08" localSheetId="20">'[2]A01-1'!$A$5:$C$36</definedName>
    <definedName name="_________________________A01" localSheetId="20">#REF!</definedName>
    <definedName name="_________________________A08" localSheetId="8">'[2]A01-1'!$A$5:$C$36</definedName>
    <definedName name="_________________________A08" localSheetId="9">'[2]A01-1'!$A$5:$C$36</definedName>
    <definedName name="________________________A01" localSheetId="8">#REF!</definedName>
    <definedName name="________________________A01" localSheetId="9">#REF!</definedName>
    <definedName name="________________________A08" localSheetId="18">'[2]A01-1'!$A$5:$C$36</definedName>
    <definedName name="________________________qyc1234" localSheetId="13">#REF!</definedName>
    <definedName name="_______________________A01" localSheetId="18">#REF!</definedName>
    <definedName name="_______________________A08" localSheetId="6">'[3]A01-1'!$A$5:$C$36</definedName>
    <definedName name="_______________________qyc1234" localSheetId="12">#REF!</definedName>
    <definedName name="______________________A01" localSheetId="6">#REF!</definedName>
    <definedName name="______________________A08" localSheetId="19">'[4]A01-1'!$A$5:$C$36</definedName>
    <definedName name="_____________________A01" localSheetId="19">#REF!</definedName>
    <definedName name="_____________________A08" localSheetId="17">'[4]A01-1'!$A$5:$C$36</definedName>
    <definedName name="_____________________qyc1234" localSheetId="20">#REF!</definedName>
    <definedName name="____________________A01" localSheetId="17">#REF!</definedName>
    <definedName name="____________________A08" localSheetId="16">'[4]A01-1'!$A$5:$C$36</definedName>
    <definedName name="____________________qyc1234" localSheetId="8">#REF!</definedName>
    <definedName name="____________________qyc1234" localSheetId="9">#REF!</definedName>
    <definedName name="___________________A01" localSheetId="16">#REF!</definedName>
    <definedName name="___________________A08" localSheetId="15">'[4]A01-1'!$A$5:$C$36</definedName>
    <definedName name="___________________qyc1234" localSheetId="18">#REF!</definedName>
    <definedName name="__________________A01" localSheetId="15">#REF!</definedName>
    <definedName name="__________________A08" localSheetId="14">'[4]A01-1'!$A$5:$C$36</definedName>
    <definedName name="__________________qyc1234" localSheetId="6">#REF!</definedName>
    <definedName name="_________________A01" localSheetId="14">#REF!</definedName>
    <definedName name="_________________A08" localSheetId="7">'[5]A01-1'!$A$5:$C$36</definedName>
    <definedName name="_________________A08">'[6]A01-1'!$A$5:$C$36</definedName>
    <definedName name="_________________qyc1234" localSheetId="19">#REF!</definedName>
    <definedName name="________________A01" localSheetId="7">#REF!</definedName>
    <definedName name="________________A01">#REF!</definedName>
    <definedName name="________________A08">'[5]A01-1'!$A$5:$C$36</definedName>
    <definedName name="________________qyc1234" localSheetId="17">#REF!</definedName>
    <definedName name="_______________A01" localSheetId="12">#REF!</definedName>
    <definedName name="_______________A01" localSheetId="13">#REF!</definedName>
    <definedName name="_______________A01" localSheetId="14">#REF!</definedName>
    <definedName name="_______________A01" localSheetId="15">#REF!</definedName>
    <definedName name="_______________A01" localSheetId="16">#REF!</definedName>
    <definedName name="_______________A01" localSheetId="17">#REF!</definedName>
    <definedName name="_______________A01" localSheetId="18">#REF!</definedName>
    <definedName name="_______________A01" localSheetId="19">#REF!</definedName>
    <definedName name="_______________A01" localSheetId="20">#REF!</definedName>
    <definedName name="_______________A01" localSheetId="21">#REF!</definedName>
    <definedName name="_______________A01" localSheetId="22">#REF!</definedName>
    <definedName name="_______________A01" localSheetId="23">#REF!</definedName>
    <definedName name="_______________A01" localSheetId="24">#REF!</definedName>
    <definedName name="_______________A01" localSheetId="25">#REF!</definedName>
    <definedName name="_______________A01" localSheetId="26">#REF!</definedName>
    <definedName name="_______________A01" localSheetId="27">#REF!</definedName>
    <definedName name="_______________A01" localSheetId="6">#REF!</definedName>
    <definedName name="_______________A01" localSheetId="7">#REF!</definedName>
    <definedName name="_______________A01" localSheetId="8">#REF!</definedName>
    <definedName name="_______________A01" localSheetId="9">#REF!</definedName>
    <definedName name="_______________A01">#REF!</definedName>
    <definedName name="_______________A08" localSheetId="12">'[7]A01-1'!$A$5:$C$36</definedName>
    <definedName name="_______________A08" localSheetId="13">'[7]A01-1'!$A$5:$C$36</definedName>
    <definedName name="_______________A08" localSheetId="14">'[8]A01-1'!$A$5:$C$36</definedName>
    <definedName name="_______________A08" localSheetId="15">'[8]A01-1'!$A$5:$C$36</definedName>
    <definedName name="_______________A08" localSheetId="16">'[8]A01-1'!$A$5:$C$36</definedName>
    <definedName name="_______________A08" localSheetId="17">'[8]A01-1'!$A$5:$C$36</definedName>
    <definedName name="_______________A08" localSheetId="18">'[9]A01-1'!$A$5:$C$36</definedName>
    <definedName name="_______________A08" localSheetId="19">'[8]A01-1'!$A$5:$C$36</definedName>
    <definedName name="_______________A08" localSheetId="20">'[9]A01-1'!$A$5:$C$36</definedName>
    <definedName name="_______________A08" localSheetId="21">'[10]A01-1'!$A$5:$C$36</definedName>
    <definedName name="_______________A08" localSheetId="22">'[10]A01-1'!$A$5:$C$36</definedName>
    <definedName name="_______________A08" localSheetId="23">'[10]A01-1'!$A$5:$C$36</definedName>
    <definedName name="_______________A08" localSheetId="24">'[10]A01-1'!$A$5:$C$36</definedName>
    <definedName name="_______________A08" localSheetId="25">'[10]A01-1'!$A$5:$C$36</definedName>
    <definedName name="_______________A08" localSheetId="26">'[10]A01-1'!$A$5:$C$36</definedName>
    <definedName name="_______________A08" localSheetId="27">'[11]A01-1'!$A$5:$C$36</definedName>
    <definedName name="_______________A08" localSheetId="6">'[12]A01-1'!$A$5:$C$36</definedName>
    <definedName name="_______________A08" localSheetId="7">'[13]A01-1'!$A$5:$C$36</definedName>
    <definedName name="_______________A08" localSheetId="8">'[9]A01-1'!$A$5:$C$36</definedName>
    <definedName name="_______________A08" localSheetId="9">'[9]A01-1'!$A$5:$C$36</definedName>
    <definedName name="_______________A08">'[13]A01-1'!$A$5:$C$36</definedName>
    <definedName name="_______________qyc1234" localSheetId="16">#REF!</definedName>
    <definedName name="______________A01" localSheetId="21">#REF!</definedName>
    <definedName name="______________A01" localSheetId="22">#REF!</definedName>
    <definedName name="______________A01" localSheetId="23">#REF!</definedName>
    <definedName name="______________A01" localSheetId="24">#REF!</definedName>
    <definedName name="______________A01" localSheetId="25">#REF!</definedName>
    <definedName name="______________A01" localSheetId="26">#REF!</definedName>
    <definedName name="______________A01">#REF!</definedName>
    <definedName name="______________A08" localSheetId="14">'[14]A01-1'!$A$5:$C$36</definedName>
    <definedName name="______________A08" localSheetId="15">'[14]A01-1'!$A$5:$C$36</definedName>
    <definedName name="______________A08" localSheetId="16">'[14]A01-1'!$A$5:$C$36</definedName>
    <definedName name="______________A08" localSheetId="17">'[14]A01-1'!$A$5:$C$36</definedName>
    <definedName name="______________A08" localSheetId="19">'[14]A01-1'!$A$5:$C$36</definedName>
    <definedName name="______________A08" localSheetId="6">'[15]A01-1'!$A$5:$C$36</definedName>
    <definedName name="______________A08">'[16]A01-1'!$A$5:$C$36</definedName>
    <definedName name="______________qyc1234" localSheetId="15">#REF!</definedName>
    <definedName name="_____________A01" localSheetId="14">#REF!</definedName>
    <definedName name="_____________A01" localSheetId="15">#REF!</definedName>
    <definedName name="_____________A01" localSheetId="16">#REF!</definedName>
    <definedName name="_____________A01" localSheetId="17">#REF!</definedName>
    <definedName name="_____________A01" localSheetId="19">#REF!</definedName>
    <definedName name="_____________A01" localSheetId="21">#REF!</definedName>
    <definedName name="_____________A01" localSheetId="22">#REF!</definedName>
    <definedName name="_____________A01" localSheetId="23">#REF!</definedName>
    <definedName name="_____________A01" localSheetId="24">#REF!</definedName>
    <definedName name="_____________A01" localSheetId="25">#REF!</definedName>
    <definedName name="_____________A01" localSheetId="26">#REF!</definedName>
    <definedName name="_____________A01" localSheetId="27">#REF!</definedName>
    <definedName name="_____________A01" localSheetId="6">#REF!</definedName>
    <definedName name="_____________A01">#REF!</definedName>
    <definedName name="_____________A08" localSheetId="21">'[17]A01-1'!$A$5:$C$36</definedName>
    <definedName name="_____________A08" localSheetId="22">'[17]A01-1'!$A$5:$C$36</definedName>
    <definedName name="_____________A08" localSheetId="23">'[17]A01-1'!$A$5:$C$36</definedName>
    <definedName name="_____________A08" localSheetId="24">'[17]A01-1'!$A$5:$C$36</definedName>
    <definedName name="_____________A08" localSheetId="25">'[17]A01-1'!$A$5:$C$36</definedName>
    <definedName name="_____________A08" localSheetId="26">'[17]A01-1'!$A$5:$C$36</definedName>
    <definedName name="_____________A08" localSheetId="27">'[17]A01-1'!$A$5:$C$36</definedName>
    <definedName name="_____________A08" localSheetId="6">'[18]A01-1'!$A$5:$C$36</definedName>
    <definedName name="_____________A08">'[19]A01-1'!$A$5:$C$36</definedName>
    <definedName name="_____________qyc1234" localSheetId="14">#REF!</definedName>
    <definedName name="____________A01" localSheetId="19">#REF!</definedName>
    <definedName name="____________A01" localSheetId="20">#REF!</definedName>
    <definedName name="____________A01" localSheetId="21">#REF!</definedName>
    <definedName name="____________A01" localSheetId="22">#REF!</definedName>
    <definedName name="____________A01" localSheetId="23">#REF!</definedName>
    <definedName name="____________A01" localSheetId="24">#REF!</definedName>
    <definedName name="____________A01" localSheetId="25">#REF!</definedName>
    <definedName name="____________A01" localSheetId="26">#REF!</definedName>
    <definedName name="____________A01" localSheetId="27">#REF!</definedName>
    <definedName name="____________A01" localSheetId="6">#REF!</definedName>
    <definedName name="____________A01">#REF!</definedName>
    <definedName name="____________A08" localSheetId="19">'[20]A01-1'!$A$5:$C$36</definedName>
    <definedName name="____________A08" localSheetId="20">'[21]A01-1'!$A$5:$C$36</definedName>
    <definedName name="____________A08" localSheetId="6">'[22]A01-1'!$A$5:$C$36</definedName>
    <definedName name="____________A08">'[21]A01-1'!$A$5:$C$36</definedName>
    <definedName name="____________qyc1234" localSheetId="26">#REF!</definedName>
    <definedName name="____________qyc1234" localSheetId="7">#REF!</definedName>
    <definedName name="____________qyc1234">#REF!</definedName>
    <definedName name="___________A01" localSheetId="16">#REF!</definedName>
    <definedName name="___________A01" localSheetId="20">#REF!</definedName>
    <definedName name="___________A01" localSheetId="21">#REF!</definedName>
    <definedName name="___________A01" localSheetId="22">#REF!</definedName>
    <definedName name="___________A01" localSheetId="23">#REF!</definedName>
    <definedName name="___________A01" localSheetId="24">#REF!</definedName>
    <definedName name="___________A01" localSheetId="25">#REF!</definedName>
    <definedName name="___________A01" localSheetId="26">#REF!</definedName>
    <definedName name="___________A01" localSheetId="27">#REF!</definedName>
    <definedName name="___________A01" localSheetId="6">#REF!</definedName>
    <definedName name="___________A01">#REF!</definedName>
    <definedName name="___________A08" localSheetId="16">'[20]A01-1'!$A$5:$C$36</definedName>
    <definedName name="___________A08" localSheetId="20">'[21]A01-1'!$A$5:$C$36</definedName>
    <definedName name="___________A08" localSheetId="6">'[22]A01-1'!$A$5:$C$36</definedName>
    <definedName name="___________A08">'[21]A01-1'!$A$5:$C$36</definedName>
    <definedName name="___________qyc1234" localSheetId="21">#REF!</definedName>
    <definedName name="___________qyc1234" localSheetId="22">#REF!</definedName>
    <definedName name="___________qyc1234" localSheetId="23">#REF!</definedName>
    <definedName name="___________qyc1234" localSheetId="24">#REF!</definedName>
    <definedName name="___________qyc1234" localSheetId="25">#REF!</definedName>
    <definedName name="___________qyc1234">#REF!</definedName>
    <definedName name="__________A01" localSheetId="20">#REF!</definedName>
    <definedName name="__________A01" localSheetId="21">#REF!</definedName>
    <definedName name="__________A01" localSheetId="22">#REF!</definedName>
    <definedName name="__________A01" localSheetId="23">#REF!</definedName>
    <definedName name="__________A01" localSheetId="24">#REF!</definedName>
    <definedName name="__________A01" localSheetId="25">#REF!</definedName>
    <definedName name="__________A01" localSheetId="26">#REF!</definedName>
    <definedName name="__________A01" localSheetId="27">#REF!</definedName>
    <definedName name="__________A01" localSheetId="6">#REF!</definedName>
    <definedName name="__________A01">#REF!</definedName>
    <definedName name="__________A08" localSheetId="20">'[21]A01-1'!$A$5:$C$36</definedName>
    <definedName name="__________A08" localSheetId="6">'[22]A01-1'!$A$5:$C$36</definedName>
    <definedName name="__________A08">'[21]A01-1'!$A$5:$C$36</definedName>
    <definedName name="__________qyc1234" localSheetId="14">#REF!</definedName>
    <definedName name="__________qyc1234" localSheetId="15">#REF!</definedName>
    <definedName name="__________qyc1234" localSheetId="16">#REF!</definedName>
    <definedName name="__________qyc1234" localSheetId="17">#REF!</definedName>
    <definedName name="__________qyc1234" localSheetId="19">#REF!</definedName>
    <definedName name="__________qyc1234" localSheetId="21">#REF!</definedName>
    <definedName name="__________qyc1234" localSheetId="22">#REF!</definedName>
    <definedName name="__________qyc1234" localSheetId="23">#REF!</definedName>
    <definedName name="__________qyc1234" localSheetId="24">#REF!</definedName>
    <definedName name="__________qyc1234" localSheetId="25">#REF!</definedName>
    <definedName name="__________qyc1234" localSheetId="26">#REF!</definedName>
    <definedName name="__________qyc1234" localSheetId="27">#REF!</definedName>
    <definedName name="__________qyc1234" localSheetId="6">#REF!</definedName>
    <definedName name="__________qyc1234">#REF!</definedName>
    <definedName name="_________A01" localSheetId="21">#REF!</definedName>
    <definedName name="_________A01" localSheetId="22">#REF!</definedName>
    <definedName name="_________A01" localSheetId="23">#REF!</definedName>
    <definedName name="_________A01" localSheetId="24">#REF!</definedName>
    <definedName name="_________A01" localSheetId="25">#REF!</definedName>
    <definedName name="_________A01" localSheetId="26">#REF!</definedName>
    <definedName name="_________A01" localSheetId="27">#REF!</definedName>
    <definedName name="_________A01" localSheetId="6">#REF!</definedName>
    <definedName name="_________A01">#REF!</definedName>
    <definedName name="_________A08" localSheetId="6">'[23]A01-1'!$A$5:$C$36</definedName>
    <definedName name="_________A08">'[2]A01-1'!$A$5:$C$36</definedName>
    <definedName name="_________qyc1234" localSheetId="20">#REF!</definedName>
    <definedName name="_________qyc1234" localSheetId="21">#REF!</definedName>
    <definedName name="_________qyc1234" localSheetId="22">#REF!</definedName>
    <definedName name="_________qyc1234" localSheetId="23">#REF!</definedName>
    <definedName name="_________qyc1234" localSheetId="24">#REF!</definedName>
    <definedName name="_________qyc1234" localSheetId="25">#REF!</definedName>
    <definedName name="_________qyc1234" localSheetId="26">#REF!</definedName>
    <definedName name="_________qyc1234" localSheetId="27">#REF!</definedName>
    <definedName name="_________qyc1234" localSheetId="6">#REF!</definedName>
    <definedName name="_________qyc1234">#REF!</definedName>
    <definedName name="________A01" localSheetId="21">#REF!</definedName>
    <definedName name="________A01" localSheetId="22">#REF!</definedName>
    <definedName name="________A01" localSheetId="23">#REF!</definedName>
    <definedName name="________A01" localSheetId="24">#REF!</definedName>
    <definedName name="________A01" localSheetId="25">#REF!</definedName>
    <definedName name="________A01" localSheetId="26">#REF!</definedName>
    <definedName name="________A01" localSheetId="27">#REF!</definedName>
    <definedName name="________A01" localSheetId="6">#REF!</definedName>
    <definedName name="________A01">#REF!</definedName>
    <definedName name="________A08" localSheetId="20">'[21]A01-1'!$A$5:$C$36</definedName>
    <definedName name="________A08" localSheetId="6">'[22]A01-1'!$A$5:$C$36</definedName>
    <definedName name="________A08">'[21]A01-1'!$A$5:$C$36</definedName>
    <definedName name="________qyc1234" localSheetId="20">#REF!</definedName>
    <definedName name="________qyc1234" localSheetId="21">#REF!</definedName>
    <definedName name="________qyc1234" localSheetId="22">#REF!</definedName>
    <definedName name="________qyc1234" localSheetId="23">#REF!</definedName>
    <definedName name="________qyc1234" localSheetId="24">#REF!</definedName>
    <definedName name="________qyc1234" localSheetId="25">#REF!</definedName>
    <definedName name="________qyc1234" localSheetId="26">#REF!</definedName>
    <definedName name="________qyc1234" localSheetId="27">#REF!</definedName>
    <definedName name="________qyc1234" localSheetId="6">#REF!</definedName>
    <definedName name="________qyc1234">#REF!</definedName>
    <definedName name="_______A01" localSheetId="18">#REF!</definedName>
    <definedName name="_______A01" localSheetId="20">#REF!</definedName>
    <definedName name="_______A01" localSheetId="21">#REF!</definedName>
    <definedName name="_______A01" localSheetId="22">#REF!</definedName>
    <definedName name="_______A01" localSheetId="23">#REF!</definedName>
    <definedName name="_______A01" localSheetId="24">#REF!</definedName>
    <definedName name="_______A01" localSheetId="25">#REF!</definedName>
    <definedName name="_______A01" localSheetId="26">#REF!</definedName>
    <definedName name="_______A01" localSheetId="27">#REF!</definedName>
    <definedName name="_______A01" localSheetId="6">#REF!</definedName>
    <definedName name="_______A01" localSheetId="8">#REF!</definedName>
    <definedName name="_______A01" localSheetId="9">#REF!</definedName>
    <definedName name="_______A01">#REF!</definedName>
    <definedName name="_______A08" localSheetId="18">'[24]A01-1'!$A$5:$C$36</definedName>
    <definedName name="_______A08" localSheetId="20">'[2]A01-1'!$A$5:$C$36</definedName>
    <definedName name="_______A08" localSheetId="21">'[25]A01-1'!$A$5:$C$36</definedName>
    <definedName name="_______A08" localSheetId="22">'[25]A01-1'!$A$5:$C$36</definedName>
    <definedName name="_______A08" localSheetId="23">'[25]A01-1'!$A$5:$C$36</definedName>
    <definedName name="_______A08" localSheetId="24">'[25]A01-1'!$A$5:$C$36</definedName>
    <definedName name="_______A08" localSheetId="25">'[25]A01-1'!$A$5:$C$36</definedName>
    <definedName name="_______A08" localSheetId="26">'[25]A01-1'!$A$5:$C$36</definedName>
    <definedName name="_______A08" localSheetId="27">'[25]A01-1'!$A$5:$C$36</definedName>
    <definedName name="_______A08" localSheetId="6">'[12]A01-1'!$A$5:$C$36</definedName>
    <definedName name="_______A08" localSheetId="8">'[2]A01-1'!$A$5:$C$36</definedName>
    <definedName name="_______A08" localSheetId="9">'[2]A01-1'!$A$5:$C$36</definedName>
    <definedName name="_______A08">'[26]A01-1'!$A$5:$C$36</definedName>
    <definedName name="_______qyc1234" localSheetId="20">#REF!</definedName>
    <definedName name="_______qyc1234" localSheetId="21">#REF!</definedName>
    <definedName name="_______qyc1234" localSheetId="22">#REF!</definedName>
    <definedName name="_______qyc1234" localSheetId="23">#REF!</definedName>
    <definedName name="_______qyc1234" localSheetId="24">#REF!</definedName>
    <definedName name="_______qyc1234" localSheetId="25">#REF!</definedName>
    <definedName name="_______qyc1234" localSheetId="26">#REF!</definedName>
    <definedName name="_______qyc1234" localSheetId="27">#REF!</definedName>
    <definedName name="_______qyc1234" localSheetId="6">#REF!</definedName>
    <definedName name="_______qyc1234">#REF!</definedName>
    <definedName name="______A01" localSheetId="18">#REF!</definedName>
    <definedName name="______A01" localSheetId="20">#REF!</definedName>
    <definedName name="______A01" localSheetId="21">#REF!</definedName>
    <definedName name="______A01" localSheetId="22">#REF!</definedName>
    <definedName name="______A01" localSheetId="23">#REF!</definedName>
    <definedName name="______A01" localSheetId="24">#REF!</definedName>
    <definedName name="______A01" localSheetId="25">#REF!</definedName>
    <definedName name="______A01" localSheetId="26">#REF!</definedName>
    <definedName name="______A01" localSheetId="27">#REF!</definedName>
    <definedName name="______A01" localSheetId="6">#REF!</definedName>
    <definedName name="______A01" localSheetId="8">#REF!</definedName>
    <definedName name="______A01" localSheetId="9">#REF!</definedName>
    <definedName name="______A01">#REF!</definedName>
    <definedName name="______A08" localSheetId="20">'[24]A01-1'!$A$5:$C$36</definedName>
    <definedName name="______A08" localSheetId="6">'[12]A01-1'!$A$5:$C$36</definedName>
    <definedName name="______A08">'[24]A01-1'!$A$5:$C$36</definedName>
    <definedName name="______qyc1234" localSheetId="21">#REF!</definedName>
    <definedName name="______qyc1234" localSheetId="22">#REF!</definedName>
    <definedName name="______qyc1234" localSheetId="23">#REF!</definedName>
    <definedName name="______qyc1234" localSheetId="24">#REF!</definedName>
    <definedName name="______qyc1234" localSheetId="25">#REF!</definedName>
    <definedName name="______qyc1234" localSheetId="26">#REF!</definedName>
    <definedName name="______qyc1234" localSheetId="27">#REF!</definedName>
    <definedName name="______qyc1234" localSheetId="6">#REF!</definedName>
    <definedName name="______qyc1234">#REF!</definedName>
    <definedName name="_____A01" localSheetId="18">#REF!</definedName>
    <definedName name="_____A01" localSheetId="20">#REF!</definedName>
    <definedName name="_____A01" localSheetId="21">#REF!</definedName>
    <definedName name="_____A01" localSheetId="22">#REF!</definedName>
    <definedName name="_____A01" localSheetId="23">#REF!</definedName>
    <definedName name="_____A01" localSheetId="24">#REF!</definedName>
    <definedName name="_____A01" localSheetId="25">#REF!</definedName>
    <definedName name="_____A01" localSheetId="26">#REF!</definedName>
    <definedName name="_____A01" localSheetId="27">#REF!</definedName>
    <definedName name="_____A01" localSheetId="6">#REF!</definedName>
    <definedName name="_____A01" localSheetId="8">#REF!</definedName>
    <definedName name="_____A01" localSheetId="9">#REF!</definedName>
    <definedName name="_____A01">#REF!</definedName>
    <definedName name="_____A08" localSheetId="20">'[24]A01-1'!$A$5:$C$36</definedName>
    <definedName name="_____A08" localSheetId="21">'[27]A01-1'!$A$5:$C$36</definedName>
    <definedName name="_____A08" localSheetId="22">'[27]A01-1'!$A$5:$C$36</definedName>
    <definedName name="_____A08" localSheetId="23">'[27]A01-1'!$A$5:$C$36</definedName>
    <definedName name="_____A08" localSheetId="24">'[27]A01-1'!$A$5:$C$36</definedName>
    <definedName name="_____A08" localSheetId="25">'[27]A01-1'!$A$5:$C$36</definedName>
    <definedName name="_____A08" localSheetId="26">'[27]A01-1'!$A$5:$C$36</definedName>
    <definedName name="_____A08" localSheetId="6">'[12]A01-1'!$A$5:$C$36</definedName>
    <definedName name="_____A08">'[24]A01-1'!$A$5:$C$36</definedName>
    <definedName name="_____qyc1234" localSheetId="21">#REF!</definedName>
    <definedName name="_____qyc1234" localSheetId="22">#REF!</definedName>
    <definedName name="_____qyc1234" localSheetId="23">#REF!</definedName>
    <definedName name="_____qyc1234" localSheetId="24">#REF!</definedName>
    <definedName name="_____qyc1234" localSheetId="25">#REF!</definedName>
    <definedName name="_____qyc1234" localSheetId="26">#REF!</definedName>
    <definedName name="_____qyc1234" localSheetId="27">#REF!</definedName>
    <definedName name="_____qyc1234" localSheetId="6">#REF!</definedName>
    <definedName name="_____qyc1234">#REF!</definedName>
    <definedName name="____1A01_" localSheetId="12">#REF!</definedName>
    <definedName name="____1A01_" localSheetId="13">#REF!</definedName>
    <definedName name="____1A01_" localSheetId="14">#REF!</definedName>
    <definedName name="____1A01_" localSheetId="15">#REF!</definedName>
    <definedName name="____1A01_" localSheetId="16">#REF!</definedName>
    <definedName name="____1A01_" localSheetId="17">#REF!</definedName>
    <definedName name="____1A01_" localSheetId="18">#REF!</definedName>
    <definedName name="____1A01_" localSheetId="19">#REF!</definedName>
    <definedName name="____1A01_" localSheetId="20">#REF!</definedName>
    <definedName name="____1A01_" localSheetId="21">#REF!</definedName>
    <definedName name="____1A01_" localSheetId="22">#REF!</definedName>
    <definedName name="____1A01_" localSheetId="23">#REF!</definedName>
    <definedName name="____1A01_" localSheetId="24">#REF!</definedName>
    <definedName name="____1A01_" localSheetId="25">#REF!</definedName>
    <definedName name="____1A01_" localSheetId="26">#REF!</definedName>
    <definedName name="____1A01_" localSheetId="27">#REF!</definedName>
    <definedName name="____1A01_" localSheetId="6">#REF!</definedName>
    <definedName name="____1A01_" localSheetId="7">#REF!</definedName>
    <definedName name="____1A01_" localSheetId="8">#REF!</definedName>
    <definedName name="____1A01_" localSheetId="9">#REF!</definedName>
    <definedName name="____1A01_">#REF!</definedName>
    <definedName name="____2A08_" localSheetId="12">'[28]A01-1'!$A$5:$C$36</definedName>
    <definedName name="____2A08_" localSheetId="13">'[28]A01-1'!$A$5:$C$36</definedName>
    <definedName name="____2A08_" localSheetId="14">'[29]A01-1'!$A$5:$C$36</definedName>
    <definedName name="____2A08_" localSheetId="15">'[29]A01-1'!$A$5:$C$36</definedName>
    <definedName name="____2A08_" localSheetId="16">'[29]A01-1'!$A$5:$C$36</definedName>
    <definedName name="____2A08_" localSheetId="17">'[29]A01-1'!$A$5:$C$36</definedName>
    <definedName name="____2A08_" localSheetId="18">'[30]A01-1'!$A$5:$C$36</definedName>
    <definedName name="____2A08_" localSheetId="19">'[29]A01-1'!$A$5:$C$36</definedName>
    <definedName name="____2A08_" localSheetId="20">'[30]A01-1'!$A$5:$C$36</definedName>
    <definedName name="____2A08_" localSheetId="21">'[31]A01-1'!$A$5:$C$36</definedName>
    <definedName name="____2A08_" localSheetId="22">'[31]A01-1'!$A$5:$C$36</definedName>
    <definedName name="____2A08_" localSheetId="23">'[31]A01-1'!$A$5:$C$36</definedName>
    <definedName name="____2A08_" localSheetId="24">'[31]A01-1'!$A$5:$C$36</definedName>
    <definedName name="____2A08_" localSheetId="25">'[31]A01-1'!$A$5:$C$36</definedName>
    <definedName name="____2A08_" localSheetId="26">'[31]A01-1'!$A$5:$C$36</definedName>
    <definedName name="____2A08_" localSheetId="27">'[32]A01-1'!$A$5:$C$36</definedName>
    <definedName name="____2A08_" localSheetId="6">'[33]A01-1'!$A$5:$C$36</definedName>
    <definedName name="____2A08_" localSheetId="7">'[34]A01-1'!$A$5:$C$36</definedName>
    <definedName name="____2A08_" localSheetId="8">'[30]A01-1'!$A$5:$C$36</definedName>
    <definedName name="____2A08_" localSheetId="9">'[30]A01-1'!$A$5:$C$36</definedName>
    <definedName name="____2A08_">'[34]A01-1'!$A$5:$C$36</definedName>
    <definedName name="____A01" localSheetId="12">#REF!</definedName>
    <definedName name="____A01" localSheetId="13">#REF!</definedName>
    <definedName name="____A01" localSheetId="14">#REF!</definedName>
    <definedName name="____A01" localSheetId="15">#REF!</definedName>
    <definedName name="____A01" localSheetId="16">#REF!</definedName>
    <definedName name="____A01" localSheetId="17">#REF!</definedName>
    <definedName name="____A01" localSheetId="18">#REF!</definedName>
    <definedName name="____A01" localSheetId="19">#REF!</definedName>
    <definedName name="____A01" localSheetId="20">#REF!</definedName>
    <definedName name="____A01" localSheetId="21">#REF!</definedName>
    <definedName name="____A01" localSheetId="22">#REF!</definedName>
    <definedName name="____A01" localSheetId="23">#REF!</definedName>
    <definedName name="____A01" localSheetId="24">#REF!</definedName>
    <definedName name="____A01" localSheetId="25">#REF!</definedName>
    <definedName name="____A01" localSheetId="26">#REF!</definedName>
    <definedName name="____A01" localSheetId="27">#REF!</definedName>
    <definedName name="____A01" localSheetId="6">#REF!</definedName>
    <definedName name="____A01" localSheetId="7">#REF!</definedName>
    <definedName name="____A01" localSheetId="8">#REF!</definedName>
    <definedName name="____A01" localSheetId="9">#REF!</definedName>
    <definedName name="____A01">#REF!</definedName>
    <definedName name="____A08" localSheetId="12">'[35]A01-1'!$A$5:$C$36</definedName>
    <definedName name="____A08" localSheetId="13">'[35]A01-1'!$A$5:$C$36</definedName>
    <definedName name="____A08" localSheetId="14">'[36]A01-1'!$A$5:$C$36</definedName>
    <definedName name="____A08" localSheetId="15">'[36]A01-1'!$A$5:$C$36</definedName>
    <definedName name="____A08" localSheetId="16">'[36]A01-1'!$A$5:$C$36</definedName>
    <definedName name="____A08" localSheetId="17">'[36]A01-1'!$A$5:$C$36</definedName>
    <definedName name="____A08" localSheetId="18">'[37]A01-1'!$A$5:$C$36</definedName>
    <definedName name="____A08" localSheetId="19">'[36]A01-1'!$A$5:$C$36</definedName>
    <definedName name="____A08" localSheetId="20">'[38]A01-1'!$A$5:$C$36</definedName>
    <definedName name="____A08" localSheetId="21">'[39]A01-1'!$A$5:$C$36</definedName>
    <definedName name="____A08" localSheetId="22">'[39]A01-1'!$A$5:$C$36</definedName>
    <definedName name="____A08" localSheetId="23">'[40]A01-1'!$A$5:$C$36</definedName>
    <definedName name="____A08" localSheetId="24">'[39]A01-1'!$A$5:$C$36</definedName>
    <definedName name="____A08" localSheetId="25">'[39]A01-1'!$A$5:$C$36</definedName>
    <definedName name="____A08" localSheetId="26">'[40]A01-1'!$A$5:$C$36</definedName>
    <definedName name="____A08" localSheetId="27">'[41]A01-1'!$A$5:$C$36</definedName>
    <definedName name="____A08" localSheetId="6">'[42]A01-1'!$A$5:$C$36</definedName>
    <definedName name="____A08" localSheetId="7">'[43]A01-1'!$A$5:$C$36</definedName>
    <definedName name="____A08" localSheetId="8">'[38]A01-1'!$A$5:$C$36</definedName>
    <definedName name="____A08" localSheetId="9">'[38]A01-1'!$A$5:$C$36</definedName>
    <definedName name="____A08">'[43]A01-1'!$A$5:$C$36</definedName>
    <definedName name="____qyc1234" localSheetId="18">#REF!</definedName>
    <definedName name="____qyc1234" localSheetId="20">#REF!</definedName>
    <definedName name="____qyc1234" localSheetId="21">#REF!</definedName>
    <definedName name="____qyc1234" localSheetId="22">#REF!</definedName>
    <definedName name="____qyc1234" localSheetId="23">#REF!</definedName>
    <definedName name="____qyc1234" localSheetId="24">#REF!</definedName>
    <definedName name="____qyc1234" localSheetId="25">#REF!</definedName>
    <definedName name="____qyc1234" localSheetId="26">#REF!</definedName>
    <definedName name="____qyc1234" localSheetId="27">#REF!</definedName>
    <definedName name="____qyc1234" localSheetId="6">#REF!</definedName>
    <definedName name="____qyc1234" localSheetId="8">#REF!</definedName>
    <definedName name="____qyc1234" localSheetId="9">#REF!</definedName>
    <definedName name="____qyc1234">#REF!</definedName>
    <definedName name="___1A01_" localSheetId="12">#REF!</definedName>
    <definedName name="___1A01_" localSheetId="13">#REF!</definedName>
    <definedName name="___1A01_" localSheetId="14">#REF!</definedName>
    <definedName name="___1A01_" localSheetId="15">#REF!</definedName>
    <definedName name="___1A01_" localSheetId="16">#REF!</definedName>
    <definedName name="___1A01_" localSheetId="17">#REF!</definedName>
    <definedName name="___1A01_" localSheetId="18">#REF!</definedName>
    <definedName name="___1A01_" localSheetId="19">#REF!</definedName>
    <definedName name="___1A01_" localSheetId="20">#REF!</definedName>
    <definedName name="___1A01_" localSheetId="21">#REF!</definedName>
    <definedName name="___1A01_" localSheetId="22">#REF!</definedName>
    <definedName name="___1A01_" localSheetId="23">#REF!</definedName>
    <definedName name="___1A01_" localSheetId="24">#REF!</definedName>
    <definedName name="___1A01_" localSheetId="25">#REF!</definedName>
    <definedName name="___1A01_" localSheetId="26">#REF!</definedName>
    <definedName name="___1A01_" localSheetId="27">#REF!</definedName>
    <definedName name="___1A01_" localSheetId="6">#REF!</definedName>
    <definedName name="___1A01_" localSheetId="7">#REF!</definedName>
    <definedName name="___1A01_" localSheetId="8">#REF!</definedName>
    <definedName name="___1A01_" localSheetId="9">#REF!</definedName>
    <definedName name="___1A01_">#REF!</definedName>
    <definedName name="___2A08_" localSheetId="12">'[7]A01-1'!$A$5:$C$36</definedName>
    <definedName name="___2A08_" localSheetId="13">'[7]A01-1'!$A$5:$C$36</definedName>
    <definedName name="___2A08_" localSheetId="14">'[8]A01-1'!$A$5:$C$36</definedName>
    <definedName name="___2A08_" localSheetId="15">'[8]A01-1'!$A$5:$C$36</definedName>
    <definedName name="___2A08_" localSheetId="16">'[8]A01-1'!$A$5:$C$36</definedName>
    <definedName name="___2A08_" localSheetId="17">'[8]A01-1'!$A$5:$C$36</definedName>
    <definedName name="___2A08_" localSheetId="18">'[9]A01-1'!$A$5:$C$36</definedName>
    <definedName name="___2A08_" localSheetId="19">'[8]A01-1'!$A$5:$C$36</definedName>
    <definedName name="___2A08_" localSheetId="20">'[9]A01-1'!$A$5:$C$36</definedName>
    <definedName name="___2A08_" localSheetId="21">'[10]A01-1'!$A$5:$C$36</definedName>
    <definedName name="___2A08_" localSheetId="22">'[10]A01-1'!$A$5:$C$36</definedName>
    <definedName name="___2A08_" localSheetId="23">'[10]A01-1'!$A$5:$C$36</definedName>
    <definedName name="___2A08_" localSheetId="24">'[10]A01-1'!$A$5:$C$36</definedName>
    <definedName name="___2A08_" localSheetId="25">'[10]A01-1'!$A$5:$C$36</definedName>
    <definedName name="___2A08_" localSheetId="26">'[10]A01-1'!$A$5:$C$36</definedName>
    <definedName name="___2A08_" localSheetId="27">'[11]A01-1'!$A$5:$C$36</definedName>
    <definedName name="___2A08_" localSheetId="6">'[44]A01-1'!$A$5:$C$36</definedName>
    <definedName name="___2A08_" localSheetId="7">'[13]A01-1'!$A$5:$C$36</definedName>
    <definedName name="___2A08_" localSheetId="8">'[9]A01-1'!$A$5:$C$36</definedName>
    <definedName name="___2A08_" localSheetId="9">'[9]A01-1'!$A$5:$C$36</definedName>
    <definedName name="___2A08_">'[13]A01-1'!$A$5:$C$36</definedName>
    <definedName name="___A01" localSheetId="12">#REF!</definedName>
    <definedName name="___A01" localSheetId="13">#REF!</definedName>
    <definedName name="___A01" localSheetId="14">#REF!</definedName>
    <definedName name="___A01" localSheetId="15">#REF!</definedName>
    <definedName name="___A01" localSheetId="16">#REF!</definedName>
    <definedName name="___A01" localSheetId="17">#REF!</definedName>
    <definedName name="___A01" localSheetId="18">#REF!</definedName>
    <definedName name="___A01" localSheetId="19">#REF!</definedName>
    <definedName name="___A01" localSheetId="20">#REF!</definedName>
    <definedName name="___A01" localSheetId="3">#REF!</definedName>
    <definedName name="___A01" localSheetId="21">#REF!</definedName>
    <definedName name="___A01" localSheetId="22">#REF!</definedName>
    <definedName name="___A01" localSheetId="23">#REF!</definedName>
    <definedName name="___A01" localSheetId="24">#REF!</definedName>
    <definedName name="___A01" localSheetId="25">#REF!</definedName>
    <definedName name="___A01" localSheetId="26">#REF!</definedName>
    <definedName name="___A01" localSheetId="27">#REF!</definedName>
    <definedName name="___A01" localSheetId="6">#REF!</definedName>
    <definedName name="___A01" localSheetId="7">#REF!</definedName>
    <definedName name="___A01" localSheetId="8">#REF!</definedName>
    <definedName name="___A01" localSheetId="9">#REF!</definedName>
    <definedName name="___A01">#REF!</definedName>
    <definedName name="___A08" localSheetId="12">'[35]A01-1'!$A$5:$C$36</definedName>
    <definedName name="___A08" localSheetId="13">'[35]A01-1'!$A$5:$C$36</definedName>
    <definedName name="___A08" localSheetId="14">'[36]A01-1'!$A$5:$C$36</definedName>
    <definedName name="___A08" localSheetId="15">'[36]A01-1'!$A$5:$C$36</definedName>
    <definedName name="___A08" localSheetId="16">'[36]A01-1'!$A$5:$C$36</definedName>
    <definedName name="___A08" localSheetId="17">'[36]A01-1'!$A$5:$C$36</definedName>
    <definedName name="___A08" localSheetId="18">'[37]A01-1'!$A$5:$C$36</definedName>
    <definedName name="___A08" localSheetId="19">'[36]A01-1'!$A$5:$C$36</definedName>
    <definedName name="___A08" localSheetId="20">'[38]A01-1'!$A$5:$C$36</definedName>
    <definedName name="___A08" localSheetId="3">'[45]A01-1'!$A$5:$C$36</definedName>
    <definedName name="___A08" localSheetId="21">'[39]A01-1'!$A$5:$C$36</definedName>
    <definedName name="___A08" localSheetId="22">'[39]A01-1'!$A$5:$C$36</definedName>
    <definedName name="___A08" localSheetId="23">'[40]A01-1'!$A$5:$C$36</definedName>
    <definedName name="___A08" localSheetId="24">'[39]A01-1'!$A$5:$C$36</definedName>
    <definedName name="___A08" localSheetId="25">'[39]A01-1'!$A$5:$C$36</definedName>
    <definedName name="___A08" localSheetId="26">'[40]A01-1'!$A$5:$C$36</definedName>
    <definedName name="___A08" localSheetId="27">'[41]A01-1'!$A$5:$C$36</definedName>
    <definedName name="___A08" localSheetId="6">'[42]A01-1'!$A$5:$C$36</definedName>
    <definedName name="___A08" localSheetId="7">'[43]A01-1'!$A$5:$C$36</definedName>
    <definedName name="___A08" localSheetId="8">'[38]A01-1'!$A$5:$C$36</definedName>
    <definedName name="___A08" localSheetId="9">'[38]A01-1'!$A$5:$C$36</definedName>
    <definedName name="___A08">'[43]A01-1'!$A$5:$C$36</definedName>
    <definedName name="___qyc1234" localSheetId="18">#REF!</definedName>
    <definedName name="___qyc1234" localSheetId="20">#REF!</definedName>
    <definedName name="___qyc1234" localSheetId="21">#REF!</definedName>
    <definedName name="___qyc1234" localSheetId="22">#REF!</definedName>
    <definedName name="___qyc1234" localSheetId="23">#REF!</definedName>
    <definedName name="___qyc1234" localSheetId="24">#REF!</definedName>
    <definedName name="___qyc1234" localSheetId="25">#REF!</definedName>
    <definedName name="___qyc1234" localSheetId="26">#REF!</definedName>
    <definedName name="___qyc1234" localSheetId="27">#REF!</definedName>
    <definedName name="___qyc1234" localSheetId="6">#REF!</definedName>
    <definedName name="___qyc1234" localSheetId="8">#REF!</definedName>
    <definedName name="___qyc1234" localSheetId="9">#REF!</definedName>
    <definedName name="___qyc1234">#REF!</definedName>
    <definedName name="__1A01_" localSheetId="12">#REF!</definedName>
    <definedName name="__1A01_" localSheetId="13">#REF!</definedName>
    <definedName name="__1A01_" localSheetId="14">#REF!</definedName>
    <definedName name="__1A01_" localSheetId="15">#REF!</definedName>
    <definedName name="__1A01_" localSheetId="16">#REF!</definedName>
    <definedName name="__1A01_" localSheetId="17">#REF!</definedName>
    <definedName name="__1A01_" localSheetId="18">#REF!</definedName>
    <definedName name="__1A01_" localSheetId="19">#REF!</definedName>
    <definedName name="__1A01_" localSheetId="20">#REF!</definedName>
    <definedName name="__1A01_" localSheetId="21">#REF!</definedName>
    <definedName name="__1A01_" localSheetId="22">#REF!</definedName>
    <definedName name="__1A01_" localSheetId="23">#REF!</definedName>
    <definedName name="__1A01_" localSheetId="24">#REF!</definedName>
    <definedName name="__1A01_" localSheetId="25">#REF!</definedName>
    <definedName name="__1A01_" localSheetId="26">#REF!</definedName>
    <definedName name="__1A01_" localSheetId="27">#REF!</definedName>
    <definedName name="__1A01_" localSheetId="6">#REF!</definedName>
    <definedName name="__1A01_" localSheetId="7">#REF!</definedName>
    <definedName name="__1A01_" localSheetId="8">#REF!</definedName>
    <definedName name="__1A01_" localSheetId="9">#REF!</definedName>
    <definedName name="__1A01_">#REF!</definedName>
    <definedName name="__2A01_" localSheetId="12">#REF!</definedName>
    <definedName name="__2A01_" localSheetId="13">#REF!</definedName>
    <definedName name="__2A01_" localSheetId="14">#REF!</definedName>
    <definedName name="__2A01_" localSheetId="15">#REF!</definedName>
    <definedName name="__2A01_" localSheetId="16">#REF!</definedName>
    <definedName name="__2A01_" localSheetId="17">#REF!</definedName>
    <definedName name="__2A01_" localSheetId="18">#REF!</definedName>
    <definedName name="__2A01_" localSheetId="19">#REF!</definedName>
    <definedName name="__2A01_" localSheetId="20">#REF!</definedName>
    <definedName name="__2A01_" localSheetId="21">#REF!</definedName>
    <definedName name="__2A01_" localSheetId="22">#REF!</definedName>
    <definedName name="__2A01_" localSheetId="23">#REF!</definedName>
    <definedName name="__2A01_" localSheetId="24">#REF!</definedName>
    <definedName name="__2A01_" localSheetId="25">#REF!</definedName>
    <definedName name="__2A01_" localSheetId="26">#REF!</definedName>
    <definedName name="__2A01_" localSheetId="27">#REF!</definedName>
    <definedName name="__2A01_" localSheetId="6">#REF!</definedName>
    <definedName name="__2A01_" localSheetId="7">#REF!</definedName>
    <definedName name="__2A01_" localSheetId="8">#REF!</definedName>
    <definedName name="__2A01_" localSheetId="9">#REF!</definedName>
    <definedName name="__2A01_">#REF!</definedName>
    <definedName name="__2A08_" localSheetId="12">'[7]A01-1'!$A$5:$C$36</definedName>
    <definedName name="__2A08_" localSheetId="13">'[7]A01-1'!$A$5:$C$36</definedName>
    <definedName name="__2A08_" localSheetId="14">'[8]A01-1'!$A$5:$C$36</definedName>
    <definedName name="__2A08_" localSheetId="15">'[8]A01-1'!$A$5:$C$36</definedName>
    <definedName name="__2A08_" localSheetId="16">'[8]A01-1'!$A$5:$C$36</definedName>
    <definedName name="__2A08_" localSheetId="17">'[8]A01-1'!$A$5:$C$36</definedName>
    <definedName name="__2A08_" localSheetId="18">'[9]A01-1'!$A$5:$C$36</definedName>
    <definedName name="__2A08_" localSheetId="19">'[8]A01-1'!$A$5:$C$36</definedName>
    <definedName name="__2A08_" localSheetId="20">'[9]A01-1'!$A$5:$C$36</definedName>
    <definedName name="__2A08_" localSheetId="21">'[10]A01-1'!$A$5:$C$36</definedName>
    <definedName name="__2A08_" localSheetId="22">'[10]A01-1'!$A$5:$C$36</definedName>
    <definedName name="__2A08_" localSheetId="23">'[10]A01-1'!$A$5:$C$36</definedName>
    <definedName name="__2A08_" localSheetId="24">'[10]A01-1'!$A$5:$C$36</definedName>
    <definedName name="__2A08_" localSheetId="25">'[10]A01-1'!$A$5:$C$36</definedName>
    <definedName name="__2A08_" localSheetId="26">'[10]A01-1'!$A$5:$C$36</definedName>
    <definedName name="__2A08_" localSheetId="27">'[11]A01-1'!$A$5:$C$36</definedName>
    <definedName name="__2A08_" localSheetId="6">'[33]A01-1'!$A$5:$C$36</definedName>
    <definedName name="__2A08_" localSheetId="7">'[13]A01-1'!$A$5:$C$36</definedName>
    <definedName name="__2A08_" localSheetId="8">'[9]A01-1'!$A$5:$C$36</definedName>
    <definedName name="__2A08_" localSheetId="9">'[9]A01-1'!$A$5:$C$36</definedName>
    <definedName name="__2A08_">'[13]A01-1'!$A$5:$C$36</definedName>
    <definedName name="__4A08_" localSheetId="12">'[7]A01-1'!$A$5:$C$36</definedName>
    <definedName name="__4A08_" localSheetId="13">'[7]A01-1'!$A$5:$C$36</definedName>
    <definedName name="__4A08_" localSheetId="14">'[8]A01-1'!$A$5:$C$36</definedName>
    <definedName name="__4A08_" localSheetId="15">'[8]A01-1'!$A$5:$C$36</definedName>
    <definedName name="__4A08_" localSheetId="16">'[8]A01-1'!$A$5:$C$36</definedName>
    <definedName name="__4A08_" localSheetId="17">'[8]A01-1'!$A$5:$C$36</definedName>
    <definedName name="__4A08_" localSheetId="18">'[9]A01-1'!$A$5:$C$36</definedName>
    <definedName name="__4A08_" localSheetId="19">'[8]A01-1'!$A$5:$C$36</definedName>
    <definedName name="__4A08_" localSheetId="20">'[9]A01-1'!$A$5:$C$36</definedName>
    <definedName name="__4A08_" localSheetId="21">'[10]A01-1'!$A$5:$C$36</definedName>
    <definedName name="__4A08_" localSheetId="22">'[10]A01-1'!$A$5:$C$36</definedName>
    <definedName name="__4A08_" localSheetId="23">'[10]A01-1'!$A$5:$C$36</definedName>
    <definedName name="__4A08_" localSheetId="24">'[10]A01-1'!$A$5:$C$36</definedName>
    <definedName name="__4A08_" localSheetId="25">'[10]A01-1'!$A$5:$C$36</definedName>
    <definedName name="__4A08_" localSheetId="26">'[10]A01-1'!$A$5:$C$36</definedName>
    <definedName name="__4A08_" localSheetId="27">'[11]A01-1'!$A$5:$C$36</definedName>
    <definedName name="__4A08_" localSheetId="6">'[46]A01-1'!$A$5:$C$36</definedName>
    <definedName name="__4A08_" localSheetId="7">'[13]A01-1'!$A$5:$C$36</definedName>
    <definedName name="__4A08_" localSheetId="8">'[9]A01-1'!$A$5:$C$36</definedName>
    <definedName name="__4A08_" localSheetId="9">'[9]A01-1'!$A$5:$C$36</definedName>
    <definedName name="__4A08_">'[13]A01-1'!$A$5:$C$36</definedName>
    <definedName name="__A01" localSheetId="12">#REF!</definedName>
    <definedName name="__A01" localSheetId="13">#REF!</definedName>
    <definedName name="__A01" localSheetId="14">#REF!</definedName>
    <definedName name="__A01" localSheetId="15">#REF!</definedName>
    <definedName name="__A01" localSheetId="16">#REF!</definedName>
    <definedName name="__A01" localSheetId="17">#REF!</definedName>
    <definedName name="__A01" localSheetId="18">#REF!</definedName>
    <definedName name="__A01" localSheetId="19">#REF!</definedName>
    <definedName name="__A01" localSheetId="20">#REF!</definedName>
    <definedName name="__A01" localSheetId="21">#REF!</definedName>
    <definedName name="__A01" localSheetId="22">#REF!</definedName>
    <definedName name="__A01" localSheetId="23">#REF!</definedName>
    <definedName name="__A01" localSheetId="24">#REF!</definedName>
    <definedName name="__A01" localSheetId="25">#REF!</definedName>
    <definedName name="__A01" localSheetId="26">#REF!</definedName>
    <definedName name="__A01" localSheetId="27">#REF!</definedName>
    <definedName name="__A01" localSheetId="6">#REF!</definedName>
    <definedName name="__A01" localSheetId="7">#REF!</definedName>
    <definedName name="__A01" localSheetId="8">#REF!</definedName>
    <definedName name="__A01" localSheetId="9">#REF!</definedName>
    <definedName name="__A01">#REF!</definedName>
    <definedName name="__A08" localSheetId="12">'[7]A01-1'!$A$5:$C$36</definedName>
    <definedName name="__A08" localSheetId="13">'[7]A01-1'!$A$5:$C$36</definedName>
    <definedName name="__A08" localSheetId="14">'[8]A01-1'!$A$5:$C$36</definedName>
    <definedName name="__A08" localSheetId="15">'[8]A01-1'!$A$5:$C$36</definedName>
    <definedName name="__A08" localSheetId="16">'[8]A01-1'!$A$5:$C$36</definedName>
    <definedName name="__A08" localSheetId="17">'[8]A01-1'!$A$5:$C$36</definedName>
    <definedName name="__A08" localSheetId="18">'[9]A01-1'!$A$5:$C$36</definedName>
    <definedName name="__A08" localSheetId="19">'[8]A01-1'!$A$5:$C$36</definedName>
    <definedName name="__A08" localSheetId="20">'[9]A01-1'!$A$5:$C$36</definedName>
    <definedName name="__A08" localSheetId="21">'[10]A01-1'!$A$5:$C$36</definedName>
    <definedName name="__A08" localSheetId="22">'[10]A01-1'!$A$5:$C$36</definedName>
    <definedName name="__A08" localSheetId="23">'[10]A01-1'!$A$5:$C$36</definedName>
    <definedName name="__A08" localSheetId="24">'[10]A01-1'!$A$5:$C$36</definedName>
    <definedName name="__A08" localSheetId="25">'[10]A01-1'!$A$5:$C$36</definedName>
    <definedName name="__A08" localSheetId="26">'[10]A01-1'!$A$5:$C$36</definedName>
    <definedName name="__A08" localSheetId="27">'[11]A01-1'!$A$5:$C$36</definedName>
    <definedName name="__A08" localSheetId="6">'[33]A01-1'!$A$5:$C$36</definedName>
    <definedName name="__A08" localSheetId="7">'[13]A01-1'!$A$5:$C$36</definedName>
    <definedName name="__A08" localSheetId="8">'[9]A01-1'!$A$5:$C$36</definedName>
    <definedName name="__A08" localSheetId="9">'[9]A01-1'!$A$5:$C$36</definedName>
    <definedName name="__A08">'[13]A01-1'!$A$5:$C$36</definedName>
    <definedName name="__qyc1234" localSheetId="18">#REF!</definedName>
    <definedName name="__qyc1234" localSheetId="20">#REF!</definedName>
    <definedName name="__qyc1234" localSheetId="21">#REF!</definedName>
    <definedName name="__qyc1234" localSheetId="22">#REF!</definedName>
    <definedName name="__qyc1234" localSheetId="23">#REF!</definedName>
    <definedName name="__qyc1234" localSheetId="24">#REF!</definedName>
    <definedName name="__qyc1234" localSheetId="25">#REF!</definedName>
    <definedName name="__qyc1234" localSheetId="26">#REF!</definedName>
    <definedName name="__qyc1234" localSheetId="27">#REF!</definedName>
    <definedName name="__qyc1234" localSheetId="6">#REF!</definedName>
    <definedName name="__qyc1234" localSheetId="8">#REF!</definedName>
    <definedName name="__qyc1234" localSheetId="9">#REF!</definedName>
    <definedName name="__qyc1234">#REF!</definedName>
    <definedName name="_1A01_" localSheetId="12">#REF!</definedName>
    <definedName name="_1A01_" localSheetId="13">#REF!</definedName>
    <definedName name="_1A01_" localSheetId="14">#REF!</definedName>
    <definedName name="_1A01_" localSheetId="15">#REF!</definedName>
    <definedName name="_1A01_" localSheetId="16">#REF!</definedName>
    <definedName name="_1A01_" localSheetId="17">#REF!</definedName>
    <definedName name="_1A01_" localSheetId="18">#REF!</definedName>
    <definedName name="_1A01_" localSheetId="19">#REF!</definedName>
    <definedName name="_1A01_" localSheetId="20">#REF!</definedName>
    <definedName name="_1A01_" localSheetId="21">#REF!</definedName>
    <definedName name="_1A01_" localSheetId="22">#REF!</definedName>
    <definedName name="_1A01_" localSheetId="23">#REF!</definedName>
    <definedName name="_1A01_" localSheetId="24">#REF!</definedName>
    <definedName name="_1A01_" localSheetId="25">#REF!</definedName>
    <definedName name="_1A01_" localSheetId="26">#REF!</definedName>
    <definedName name="_1A01_" localSheetId="27">#REF!</definedName>
    <definedName name="_1A01_" localSheetId="6">#REF!</definedName>
    <definedName name="_1A01_" localSheetId="7">#REF!</definedName>
    <definedName name="_1A01_" localSheetId="8">#REF!</definedName>
    <definedName name="_1A01_" localSheetId="9">#REF!</definedName>
    <definedName name="_1A01_">#REF!</definedName>
    <definedName name="_2A01_" localSheetId="12">#REF!</definedName>
    <definedName name="_2A01_" localSheetId="13">#REF!</definedName>
    <definedName name="_2A01_" localSheetId="14">#REF!</definedName>
    <definedName name="_2A01_" localSheetId="15">#REF!</definedName>
    <definedName name="_2A01_" localSheetId="16">#REF!</definedName>
    <definedName name="_2A01_" localSheetId="17">#REF!</definedName>
    <definedName name="_2A01_" localSheetId="18">#REF!</definedName>
    <definedName name="_2A01_" localSheetId="19">#REF!</definedName>
    <definedName name="_2A01_" localSheetId="20">#REF!</definedName>
    <definedName name="_2A01_" localSheetId="21">#REF!</definedName>
    <definedName name="_2A01_" localSheetId="22">#REF!</definedName>
    <definedName name="_2A01_" localSheetId="23">#REF!</definedName>
    <definedName name="_2A01_" localSheetId="24">#REF!</definedName>
    <definedName name="_2A01_" localSheetId="25">#REF!</definedName>
    <definedName name="_2A01_" localSheetId="26">#REF!</definedName>
    <definedName name="_2A01_" localSheetId="27">#REF!</definedName>
    <definedName name="_2A01_" localSheetId="6">#REF!</definedName>
    <definedName name="_2A01_" localSheetId="7">#REF!</definedName>
    <definedName name="_2A01_" localSheetId="8">#REF!</definedName>
    <definedName name="_2A01_" localSheetId="9">#REF!</definedName>
    <definedName name="_2A01_">#REF!</definedName>
    <definedName name="_2A08_" localSheetId="12">'[47]A01-1'!$A$5:$C$36</definedName>
    <definedName name="_2A08_" localSheetId="13">'[47]A01-1'!$A$5:$C$36</definedName>
    <definedName name="_2A08_" localSheetId="18">'[48]A01-1'!$A$5:$C$36</definedName>
    <definedName name="_2A08_" localSheetId="20">'[48]A01-1'!$A$5:$C$36</definedName>
    <definedName name="_2A08_" localSheetId="6">'[49]A01-1'!$A$5:$C$36</definedName>
    <definedName name="_2A08_" localSheetId="8">'[48]A01-1'!$A$5:$C$36</definedName>
    <definedName name="_2A08_" localSheetId="9">'[48]A01-1'!$A$5:$C$36</definedName>
    <definedName name="_4A08_" localSheetId="12">'[7]A01-1'!$A$5:$C$36</definedName>
    <definedName name="_4A08_" localSheetId="13">'[7]A01-1'!$A$5:$C$36</definedName>
    <definedName name="_4A08_" localSheetId="14">'[8]A01-1'!$A$5:$C$36</definedName>
    <definedName name="_4A08_" localSheetId="15">'[8]A01-1'!$A$5:$C$36</definedName>
    <definedName name="_4A08_" localSheetId="16">'[8]A01-1'!$A$5:$C$36</definedName>
    <definedName name="_4A08_" localSheetId="17">'[8]A01-1'!$A$5:$C$36</definedName>
    <definedName name="_4A08_" localSheetId="18">'[9]A01-1'!$A$5:$C$36</definedName>
    <definedName name="_4A08_" localSheetId="19">'[8]A01-1'!$A$5:$C$36</definedName>
    <definedName name="_4A08_" localSheetId="20">'[9]A01-1'!$A$5:$C$36</definedName>
    <definedName name="_4A08_" localSheetId="21">'[10]A01-1'!$A$5:$C$36</definedName>
    <definedName name="_4A08_" localSheetId="22">'[10]A01-1'!$A$5:$C$36</definedName>
    <definedName name="_4A08_" localSheetId="23">'[10]A01-1'!$A$5:$C$36</definedName>
    <definedName name="_4A08_" localSheetId="24">'[10]A01-1'!$A$5:$C$36</definedName>
    <definedName name="_4A08_" localSheetId="25">'[10]A01-1'!$A$5:$C$36</definedName>
    <definedName name="_4A08_" localSheetId="26">'[10]A01-1'!$A$5:$C$36</definedName>
    <definedName name="_4A08_" localSheetId="27">'[11]A01-1'!$A$5:$C$36</definedName>
    <definedName name="_4A08_" localSheetId="6">'[33]A01-1'!$A$5:$C$36</definedName>
    <definedName name="_4A08_" localSheetId="7">'[13]A01-1'!$A$5:$C$36</definedName>
    <definedName name="_4A08_" localSheetId="8">'[9]A01-1'!$A$5:$C$36</definedName>
    <definedName name="_4A08_" localSheetId="9">'[9]A01-1'!$A$5:$C$36</definedName>
    <definedName name="_4A08_">'[13]A01-1'!$A$5:$C$36</definedName>
    <definedName name="_A01" localSheetId="12">#REF!</definedName>
    <definedName name="_A01" localSheetId="13">#REF!</definedName>
    <definedName name="_A01" localSheetId="14">#REF!</definedName>
    <definedName name="_A01" localSheetId="15">#REF!</definedName>
    <definedName name="_A01" localSheetId="16">#REF!</definedName>
    <definedName name="_A01" localSheetId="17">#REF!</definedName>
    <definedName name="_A01" localSheetId="18">#REF!</definedName>
    <definedName name="_A01" localSheetId="19">#REF!</definedName>
    <definedName name="_A01" localSheetId="20">#REF!</definedName>
    <definedName name="_A01" localSheetId="21">#REF!</definedName>
    <definedName name="_A01" localSheetId="22">#REF!</definedName>
    <definedName name="_A01" localSheetId="23">#REF!</definedName>
    <definedName name="_A01" localSheetId="24">#REF!</definedName>
    <definedName name="_A01" localSheetId="25">#REF!</definedName>
    <definedName name="_A01" localSheetId="26">#REF!</definedName>
    <definedName name="_A01" localSheetId="27">#REF!</definedName>
    <definedName name="_A01" localSheetId="6">#REF!</definedName>
    <definedName name="_A01" localSheetId="7">#REF!</definedName>
    <definedName name="_A01" localSheetId="8">#REF!</definedName>
    <definedName name="_A01" localSheetId="9">#REF!</definedName>
    <definedName name="_A01">#REF!</definedName>
    <definedName name="_A08" localSheetId="12">'[7]A01-1'!$A$5:$C$36</definedName>
    <definedName name="_A08" localSheetId="13">'[7]A01-1'!$A$5:$C$36</definedName>
    <definedName name="_A08" localSheetId="14">'[8]A01-1'!$A$5:$C$36</definedName>
    <definedName name="_A08" localSheetId="15">'[8]A01-1'!$A$5:$C$36</definedName>
    <definedName name="_A08" localSheetId="16">'[8]A01-1'!$A$5:$C$36</definedName>
    <definedName name="_A08" localSheetId="17">'[8]A01-1'!$A$5:$C$36</definedName>
    <definedName name="_A08" localSheetId="18">'[9]A01-1'!$A$5:$C$36</definedName>
    <definedName name="_A08" localSheetId="19">'[8]A01-1'!$A$5:$C$36</definedName>
    <definedName name="_A08" localSheetId="20">'[9]A01-1'!$A$5:$C$36</definedName>
    <definedName name="_A08" localSheetId="21">'[10]A01-1'!$A$5:$C$36</definedName>
    <definedName name="_A08" localSheetId="22">'[10]A01-1'!$A$5:$C$36</definedName>
    <definedName name="_A08" localSheetId="23">'[10]A01-1'!$A$5:$C$36</definedName>
    <definedName name="_A08" localSheetId="24">'[10]A01-1'!$A$5:$C$36</definedName>
    <definedName name="_A08" localSheetId="25">'[10]A01-1'!$A$5:$C$36</definedName>
    <definedName name="_A08" localSheetId="26">'[10]A01-1'!$A$5:$C$36</definedName>
    <definedName name="_A08" localSheetId="27">'[11]A01-1'!$A$5:$C$36</definedName>
    <definedName name="_A08" localSheetId="6">'[33]A01-1'!$A$5:$C$36</definedName>
    <definedName name="_A08" localSheetId="7">'[13]A01-1'!$A$5:$C$36</definedName>
    <definedName name="_A08" localSheetId="8">'[9]A01-1'!$A$5:$C$36</definedName>
    <definedName name="_A08" localSheetId="9">'[9]A01-1'!$A$5:$C$36</definedName>
    <definedName name="_A08">'[13]A01-1'!$A$5:$C$36</definedName>
    <definedName name="_a8756" localSheetId="12">'[1]A01-1'!$A$5:$C$36</definedName>
    <definedName name="_a8756" localSheetId="13">'[1]A01-1'!$A$5:$C$36</definedName>
    <definedName name="_a8756" localSheetId="14">'[4]A01-1'!$A$5:$C$36</definedName>
    <definedName name="_a8756" localSheetId="15">'[4]A01-1'!$A$5:$C$36</definedName>
    <definedName name="_a8756" localSheetId="16">'[4]A01-1'!$A$5:$C$36</definedName>
    <definedName name="_a8756" localSheetId="17">'[4]A01-1'!$A$5:$C$36</definedName>
    <definedName name="_a8756" localSheetId="18">'[24]A01-1'!$A$5:$C$36</definedName>
    <definedName name="_a8756" localSheetId="19">'[4]A01-1'!$A$5:$C$36</definedName>
    <definedName name="_a8756" localSheetId="20">'[24]A01-1'!$A$5:$C$36</definedName>
    <definedName name="_a8756" localSheetId="21">'[27]A01-1'!$A$5:$C$36</definedName>
    <definedName name="_a8756" localSheetId="22">'[27]A01-1'!$A$5:$C$36</definedName>
    <definedName name="_a8756" localSheetId="23">'[27]A01-1'!$A$5:$C$36</definedName>
    <definedName name="_a8756" localSheetId="24">'[27]A01-1'!$A$5:$C$36</definedName>
    <definedName name="_a8756" localSheetId="25">'[27]A01-1'!$A$5:$C$36</definedName>
    <definedName name="_a8756" localSheetId="26">'[27]A01-1'!$A$5:$C$36</definedName>
    <definedName name="_a8756" localSheetId="27">'[6]A01-1'!$A$5:$C$36</definedName>
    <definedName name="_a8756" localSheetId="6">'[12]A01-1'!$A$5:$C$36</definedName>
    <definedName name="_a8756" localSheetId="7">'[5]A01-1'!$A$5:$C$36</definedName>
    <definedName name="_a8756" localSheetId="8">'[24]A01-1'!$A$5:$C$36</definedName>
    <definedName name="_a8756" localSheetId="9">'[24]A01-1'!$A$5:$C$36</definedName>
    <definedName name="_a8756">'[5]A01-1'!$A$5:$C$36</definedName>
    <definedName name="_xlnm._FilterDatabase" localSheetId="12" hidden="1">'11.2026年屏山县级预算内基本建设支出预算表 '!$A$4:$G$29</definedName>
    <definedName name="_xlnm._FilterDatabase" localSheetId="14" hidden="1">'13.2026年屏山县政府性基金预算收入预算表'!$A$4:$B$26</definedName>
    <definedName name="_xlnm._FilterDatabase" localSheetId="17" hidden="1">'16.2026年屏山县级政府性基金预算收入预算表'!$A$4:$B$27</definedName>
    <definedName name="_xlnm._FilterDatabase" localSheetId="18" hidden="1">'17.2026年屏山县级政府性基金预算支出预算表'!$A$4:$B$4</definedName>
    <definedName name="_xlnm._FilterDatabase" localSheetId="20" hidden="1">'19.2025年屏山县对下政府性基金预算 转移支付预算表'!$A$4:$B$49</definedName>
    <definedName name="_xlnm._FilterDatabase" localSheetId="21" hidden="1">'20.2026年屏山县国有资本经营预算收入预算表'!$A$4:$C$25</definedName>
    <definedName name="_xlnm._FilterDatabase" localSheetId="22" hidden="1">'21.2026年屏山县国有资本经营预算支出预算表'!$A$4:$D$20</definedName>
    <definedName name="_xlnm._FilterDatabase" localSheetId="24" hidden="1">'23.2026年屏山县级国有资本经营预算收入预算表'!$A$4:$B$28</definedName>
    <definedName name="_xlnm._FilterDatabase" localSheetId="35" hidden="1">'34.  屏山县2026年年初新增地方政府债券资金安排表'!$4:$15</definedName>
    <definedName name="_xlnm._FilterDatabase" localSheetId="37" hidden="1">'36-屏山县2026年限额调整地方政府债券资金安排表'!$4:$8</definedName>
    <definedName name="_qyc1234" localSheetId="12">#REF!</definedName>
    <definedName name="_qyc1234" localSheetId="13">#REF!</definedName>
    <definedName name="_qyc1234" localSheetId="14">#REF!</definedName>
    <definedName name="_qyc1234" localSheetId="15">#REF!</definedName>
    <definedName name="_qyc1234" localSheetId="16">#REF!</definedName>
    <definedName name="_qyc1234" localSheetId="17">#REF!</definedName>
    <definedName name="_qyc1234" localSheetId="18">#REF!</definedName>
    <definedName name="_qyc1234" localSheetId="19">#REF!</definedName>
    <definedName name="_qyc1234" localSheetId="20">#REF!</definedName>
    <definedName name="_qyc1234" localSheetId="21">#REF!</definedName>
    <definedName name="_qyc1234" localSheetId="22">#REF!</definedName>
    <definedName name="_qyc1234" localSheetId="23">#REF!</definedName>
    <definedName name="_qyc1234" localSheetId="24">#REF!</definedName>
    <definedName name="_qyc1234" localSheetId="25">#REF!</definedName>
    <definedName name="_qyc1234" localSheetId="26">#REF!</definedName>
    <definedName name="_qyc1234" localSheetId="27">#REF!</definedName>
    <definedName name="_qyc1234" localSheetId="6">#REF!</definedName>
    <definedName name="_qyc1234" localSheetId="7">#REF!</definedName>
    <definedName name="_qyc1234" localSheetId="8">#REF!</definedName>
    <definedName name="_qyc1234" localSheetId="9">#REF!</definedName>
    <definedName name="_qyc1234">#REF!</definedName>
    <definedName name="a">#N/A</definedName>
    <definedName name="b">#N/A</definedName>
    <definedName name="d">#N/A</definedName>
    <definedName name="DAHAI" localSheetId="6">#REF!</definedName>
    <definedName name="Database" localSheetId="12" hidden="1">#REF!</definedName>
    <definedName name="Database" localSheetId="13" hidden="1">#REF!</definedName>
    <definedName name="Database" localSheetId="14" hidden="1">#REF!</definedName>
    <definedName name="Database" localSheetId="15" hidden="1">#REF!</definedName>
    <definedName name="Database" localSheetId="16" hidden="1">#REF!</definedName>
    <definedName name="Database" localSheetId="17" hidden="1">#REF!</definedName>
    <definedName name="Database" localSheetId="18" hidden="1">#REF!</definedName>
    <definedName name="Database" localSheetId="19" hidden="1">#REF!</definedName>
    <definedName name="Database" localSheetId="20" hidden="1">#REF!</definedName>
    <definedName name="Database" localSheetId="3" hidden="1">#REF!</definedName>
    <definedName name="Database" localSheetId="21" hidden="1">#REF!</definedName>
    <definedName name="Database" localSheetId="22" hidden="1">#REF!</definedName>
    <definedName name="Database" localSheetId="23" hidden="1">#REF!</definedName>
    <definedName name="Database" localSheetId="24" hidden="1">#REF!</definedName>
    <definedName name="Database" localSheetId="25" hidden="1">#REF!</definedName>
    <definedName name="Database" localSheetId="26" hidden="1">#REF!</definedName>
    <definedName name="Database" localSheetId="27" hidden="1">#REF!</definedName>
    <definedName name="Database" localSheetId="6" hidden="1">#REF!</definedName>
    <definedName name="Database" localSheetId="7" hidden="1">#REF!</definedName>
    <definedName name="Database" localSheetId="8" hidden="1">#REF!</definedName>
    <definedName name="Database" localSheetId="9" hidden="1">#REF!</definedName>
    <definedName name="Database" hidden="1">#REF!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MAILMERGEMODE">"OneWorksheet"</definedName>
    <definedName name="n">#N/A</definedName>
    <definedName name="_xlnm.Print_Area" localSheetId="2">'1.2026年屏山县一般公共预算收入预算表'!$A$1:$B$32</definedName>
    <definedName name="_xlnm.Print_Area" localSheetId="12">'11.2026年屏山县级预算内基本建设支出预算表 '!$A$1:$D$29</definedName>
    <definedName name="_xlnm.Print_Area" localSheetId="13">'12.2026年屏山县本级重大投资计划和项目情况表'!$A$1:$J$22</definedName>
    <definedName name="_xlnm.Print_Area" localSheetId="14">'13.2026年屏山县政府性基金预算收入预算表'!$A$1:$B$28</definedName>
    <definedName name="_xlnm.Print_Area" localSheetId="15">'14.2026年屏山县政府性基金预算支出预算表'!$A$1:$B$53</definedName>
    <definedName name="_xlnm.Print_Area" localSheetId="16">'15.2026年屏山县政府性基金预算收支预算平衡表'!$A$1:$D$15</definedName>
    <definedName name="_xlnm.Print_Area" localSheetId="17">'16.2026年屏山县级政府性基金预算收入预算表'!$A$1:$B$27</definedName>
    <definedName name="_xlnm.Print_Area" localSheetId="18">'17.2026年屏山县级政府性基金预算支出预算表'!$A$1:$B$45</definedName>
    <definedName name="_xlnm.Print_Area" localSheetId="19">'18.2026年屏山县级政府性基金预算收支预算平衡表'!$A$1:$D$16</definedName>
    <definedName name="_xlnm.Print_Area" localSheetId="20">'19.2025年屏山县对下政府性基金预算 转移支付预算表'!$A$1:$B$49</definedName>
    <definedName name="_xlnm.Print_Area" localSheetId="3">'2.2026年屏山县一般公共预算支出预算表'!$A$1:$F$32</definedName>
    <definedName name="_xlnm.Print_Area" localSheetId="27">'26.2026年屏山县对下国有资本经营预算 转移支付预算表'!$A$1:$D$14</definedName>
    <definedName name="_xlnm.Print_Area" localSheetId="4">'3.2026年屏山县一般公共预算收支预算平衡表'!$A$1:$D$32</definedName>
    <definedName name="_xlnm.Print_Area" localSheetId="28">'27. 屏山县2026年地方政府债务限额及余额预算情况表'!$A:$G</definedName>
    <definedName name="_xlnm.Print_Area" localSheetId="29">'28.  屏山县地方政府一般债务余额情况表'!$A:$C</definedName>
    <definedName name="_xlnm.Print_Area" localSheetId="30">'29.  屏山县地方政府专项债务余额情况表'!$A:$C</definedName>
    <definedName name="_xlnm.Print_Area" localSheetId="31">'30.  屏山县地方政府债券发行及还本付息情况表'!$A:$D</definedName>
    <definedName name="_xlnm.Print_Area" localSheetId="32">'31. 屏山县2025年本级地方政府专项债务表'!$A:$B</definedName>
    <definedName name="_xlnm.Print_Area" localSheetId="34">'33 . 屏山县2026年地方政府债务限额提前下达情况表'!$A:$E</definedName>
    <definedName name="_xlnm.Print_Area" localSheetId="5">'4.2026年屏山县级一般公共预算收入预算表'!$A$1:$B$32</definedName>
    <definedName name="_xlnm.Print_Area" localSheetId="35">'34.  屏山县2026年年初新增地方政府债券资金安排表'!$A:$F</definedName>
    <definedName name="_xlnm.Print_Area" localSheetId="36">'35-屏山县2026年地方政府债务限额调整情况表'!$A:$E</definedName>
    <definedName name="_xlnm.Print_Area" localSheetId="37">'36-屏山县2026年限额调整地方政府债券资金安排表'!$A:$F</definedName>
    <definedName name="_xlnm.Print_Area" localSheetId="6">'5.2026年屏山县级一般公共预算支出预算表'!$A$1:$B$510</definedName>
    <definedName name="_xlnm.Print_Area" localSheetId="7">'6.2026年屏山县级一般公共预算收支预算平衡表'!$A$1:$D$37</definedName>
    <definedName name="_xlnm.Print_Area" localSheetId="8">'7.2026年屏山县本级一般公共预算 经济分类科目支出预算表'!$A$1:$B$53</definedName>
    <definedName name="_xlnm.Print_Area" localSheetId="9">'8.2026年屏山县本级一般公共预算 经济分类科目基本支出预'!$A$1:$B$48</definedName>
    <definedName name="_xlnm.Print_Area" localSheetId="1">第一部分!$A$1:$A$1</definedName>
    <definedName name="_xlnm.Print_Area" localSheetId="0">封面!$A$1:$A$3</definedName>
    <definedName name="_xlnm.Print_Area">#N/A</definedName>
    <definedName name="_xlnm.Print_Titles" localSheetId="12">'11.2026年屏山县级预算内基本建设支出预算表 '!$1:$4</definedName>
    <definedName name="_xlnm.Print_Titles" localSheetId="13">'12.2026年屏山县本级重大投资计划和项目情况表'!$1:$5</definedName>
    <definedName name="_xlnm.Print_Titles" localSheetId="14">'13.2026年屏山县政府性基金预算收入预算表'!$1:$4</definedName>
    <definedName name="_xlnm.Print_Titles" localSheetId="15">'14.2026年屏山县政府性基金预算支出预算表'!$1:$4</definedName>
    <definedName name="_xlnm.Print_Titles" localSheetId="17">'16.2026年屏山县级政府性基金预算收入预算表'!$1:$4</definedName>
    <definedName name="_xlnm.Print_Titles" localSheetId="18">'17.2026年屏山县级政府性基金预算支出预算表'!$1:$4</definedName>
    <definedName name="_xlnm.Print_Titles" localSheetId="20">'19.2025年屏山县对下政府性基金预算 转移支付预算表'!$1:$4</definedName>
    <definedName name="_xlnm.Print_Titles" localSheetId="21">'20.2026年屏山县国有资本经营预算收入预算表'!$2:$4</definedName>
    <definedName name="_xlnm.Print_Titles" localSheetId="22">'21.2026年屏山县国有资本经营预算支出预算表'!$2:$2</definedName>
    <definedName name="_xlnm.Print_Titles" localSheetId="24">'23.2026年屏山县级国有资本经营预算收入预算表'!$2:$4</definedName>
    <definedName name="_xlnm.Print_Titles" localSheetId="25">'24.2026年屏山县级国有资本经营预算支出预算表'!$2:$4</definedName>
    <definedName name="_xlnm.Print_Titles" localSheetId="4">'3.2026年屏山县一般公共预算收支预算平衡表'!$1:$3</definedName>
    <definedName name="_xlnm.Print_Titles" localSheetId="33">'32.  屏山县2025年本级新增政府债券项目实施'!$4:$5</definedName>
    <definedName name="_xlnm.Print_Titles" localSheetId="35">'34.  屏山县2026年年初新增地方政府债券资金安排表'!$4:$4</definedName>
    <definedName name="_xlnm.Print_Titles" localSheetId="37">'36-屏山县2026年限额调整地方政府债券资金安排表'!$4:$4</definedName>
    <definedName name="_xlnm.Print_Titles" localSheetId="6" hidden="1">'5.2026年屏山县级一般公共预算支出预算表'!$1:$4</definedName>
    <definedName name="_xlnm.Print_Titles" localSheetId="7">'6.2026年屏山县级一般公共预算收支预算平衡表'!$1:$4</definedName>
    <definedName name="_xlnm.Print_Titles" localSheetId="8">'7.2026年屏山县本级一般公共预算 经济分类科目支出预算表'!$1:$4</definedName>
    <definedName name="_xlnm.Print_Titles" localSheetId="9">'8.2026年屏山县本级一般公共预算 经济分类科目基本支出预'!$1:$4</definedName>
    <definedName name="_xlnm.Print_Titles">#N/A</definedName>
    <definedName name="s">#N/A</definedName>
    <definedName name="地区名称" localSheetId="12">#REF!</definedName>
    <definedName name="地区名称" localSheetId="13">#REF!</definedName>
    <definedName name="地区名称" localSheetId="14">#REF!</definedName>
    <definedName name="地区名称" localSheetId="15">#REF!</definedName>
    <definedName name="地区名称" localSheetId="16">#REF!</definedName>
    <definedName name="地区名称" localSheetId="17">#REF!</definedName>
    <definedName name="地区名称" localSheetId="18">#REF!</definedName>
    <definedName name="地区名称" localSheetId="19">#REF!</definedName>
    <definedName name="地区名称" localSheetId="20">#REF!</definedName>
    <definedName name="地区名称" localSheetId="21">#REF!</definedName>
    <definedName name="地区名称" localSheetId="22">#REF!</definedName>
    <definedName name="地区名称" localSheetId="23">#REF!</definedName>
    <definedName name="地区名称" localSheetId="24">#REF!</definedName>
    <definedName name="地区名称" localSheetId="25">#REF!</definedName>
    <definedName name="地区名称" localSheetId="26">#REF!</definedName>
    <definedName name="地区名称" localSheetId="27">#REF!</definedName>
    <definedName name="地区名称" localSheetId="4">#REF!</definedName>
    <definedName name="地区名称" localSheetId="6">#REF!</definedName>
    <definedName name="地区名称" localSheetId="7">#REF!</definedName>
    <definedName name="地区名称" localSheetId="8">#REF!</definedName>
    <definedName name="地区名称" localSheetId="9">#REF!</definedName>
    <definedName name="地区名称">#REF!</definedName>
    <definedName name="分类" localSheetId="21">#REF!</definedName>
    <definedName name="分类" localSheetId="22">#REF!</definedName>
    <definedName name="分类" localSheetId="23">#REF!</definedName>
    <definedName name="分类" localSheetId="24">#REF!</definedName>
    <definedName name="分类" localSheetId="25">#REF!</definedName>
    <definedName name="分类" localSheetId="26">#REF!</definedName>
    <definedName name="分类" localSheetId="27">#REF!</definedName>
    <definedName name="分类" localSheetId="6">#REF!</definedName>
    <definedName name="分类">#REF!</definedName>
    <definedName name="行业" localSheetId="21">[50]Sheet1!$W$2:$W$9</definedName>
    <definedName name="行业" localSheetId="22">[50]Sheet1!$W$2:$W$9</definedName>
    <definedName name="行业" localSheetId="23">[50]Sheet1!$W$2:$W$9</definedName>
    <definedName name="行业" localSheetId="24">[50]Sheet1!$W$2:$W$9</definedName>
    <definedName name="行业" localSheetId="25">[50]Sheet1!$W$2:$W$9</definedName>
    <definedName name="行业" localSheetId="26">[50]Sheet1!$W$2:$W$9</definedName>
    <definedName name="行业" localSheetId="27">[50]Sheet1!$W$2:$W$9</definedName>
    <definedName name="行业" localSheetId="6">[51]Sheet1!$W$2:$W$9</definedName>
    <definedName name="行业">[52]Sheet1!$W$2:$W$9</definedName>
    <definedName name="市州" localSheetId="21">[50]Sheet1!$A$2:$U$2</definedName>
    <definedName name="市州" localSheetId="22">[50]Sheet1!$A$2:$U$2</definedName>
    <definedName name="市州" localSheetId="23">[50]Sheet1!$A$2:$U$2</definedName>
    <definedName name="市州" localSheetId="24">[50]Sheet1!$A$2:$U$2</definedName>
    <definedName name="市州" localSheetId="25">[50]Sheet1!$A$2:$U$2</definedName>
    <definedName name="市州" localSheetId="26">[50]Sheet1!$A$2:$U$2</definedName>
    <definedName name="市州" localSheetId="27">[50]Sheet1!$A$2:$U$2</definedName>
    <definedName name="市州" localSheetId="6">[51]Sheet1!$A$2:$U$2</definedName>
    <definedName name="市州">[52]Sheet1!$A$2:$U$2</definedName>
    <definedName name="形式" localSheetId="21">#REF!</definedName>
    <definedName name="形式" localSheetId="22">#REF!</definedName>
    <definedName name="形式" localSheetId="23">#REF!</definedName>
    <definedName name="形式" localSheetId="24">#REF!</definedName>
    <definedName name="形式" localSheetId="25">#REF!</definedName>
    <definedName name="形式" localSheetId="26">#REF!</definedName>
    <definedName name="形式" localSheetId="27">#REF!</definedName>
    <definedName name="形式" localSheetId="6">#REF!</definedName>
    <definedName name="形式">#REF!</definedName>
    <definedName name="性质" localSheetId="6">[53]Sheet2!$A$1:$A$4</definedName>
    <definedName name="性质">[54]Sheet2!$A$1:$A$4</definedName>
    <definedName name="支出" localSheetId="12">#REF!</definedName>
    <definedName name="支出" localSheetId="13">#REF!</definedName>
    <definedName name="支出" localSheetId="14">#REF!</definedName>
    <definedName name="支出" localSheetId="15">#REF!</definedName>
    <definedName name="支出" localSheetId="16">#REF!</definedName>
    <definedName name="支出" localSheetId="17">#REF!</definedName>
    <definedName name="支出" localSheetId="18">#REF!</definedName>
    <definedName name="支出" localSheetId="19">#REF!</definedName>
    <definedName name="支出" localSheetId="20">#REF!</definedName>
    <definedName name="支出" localSheetId="21">#REF!</definedName>
    <definedName name="支出" localSheetId="22">#REF!</definedName>
    <definedName name="支出" localSheetId="23">#REF!</definedName>
    <definedName name="支出" localSheetId="24">#REF!</definedName>
    <definedName name="支出" localSheetId="25">#REF!</definedName>
    <definedName name="支出" localSheetId="26">#REF!</definedName>
    <definedName name="支出" localSheetId="27">#REF!</definedName>
    <definedName name="支出" localSheetId="6">#REF!</definedName>
    <definedName name="支出" localSheetId="7">#REF!</definedName>
    <definedName name="支出" localSheetId="8">#REF!</definedName>
    <definedName name="支出" localSheetId="9">#REF!</definedName>
    <definedName name="支出">#REF!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<sst xmlns="http://schemas.openxmlformats.org/spreadsheetml/2006/main" count="1678" uniqueCount="1072">
  <si>
    <t>屏山县政府预算公开表
（2026年）</t>
  </si>
  <si>
    <t>目录</t>
  </si>
  <si>
    <t>表1:2026年屏山县一般公共预算收入预算表</t>
  </si>
  <si>
    <t>表2:2026年屏山县一般公共预算支出预算表</t>
  </si>
  <si>
    <t>表3:2026年屏山县一般公共预算收支预算平衡表</t>
  </si>
  <si>
    <t>表4:2026年屏山县级一般公共预算收入预算表</t>
  </si>
  <si>
    <t>表5:2026年屏山县级一般公共预算支出预算表</t>
  </si>
  <si>
    <t>表6:2026年屏山县级一般公共预算收支预算平衡表</t>
  </si>
  <si>
    <t>表7:2026年屏山县本级一般公共预算经济分类科目支出预算表</t>
  </si>
  <si>
    <t>表8:2026年屏山县本级一般公共预算经济分类科目基本支出预算表</t>
  </si>
  <si>
    <t>表9:2026年上级对屏山县一般公共预算转移支付和税收返还预算表</t>
  </si>
  <si>
    <t>表10:2026年屏山县专项转移支付分地区明细表（项目分地区）</t>
  </si>
  <si>
    <t>表11:2026年屏山县级预算内基本建设支出预算表</t>
  </si>
  <si>
    <t>表12:2026年屏山县本级重大投资计划和项目情况表</t>
  </si>
  <si>
    <t>表13:2026年屏山县政府性基金预算收入预算表</t>
  </si>
  <si>
    <t>表14:2026年屏山县政府性基金预算支出预算表</t>
  </si>
  <si>
    <t>表15:2026年屏山县政府性基金预算收支预算平衡表</t>
  </si>
  <si>
    <t>表16:2026年屏山县级政府性基金预算收入预算表</t>
  </si>
  <si>
    <t>表17:2026年屏山县级政府性基金预算支出预算表</t>
  </si>
  <si>
    <t>表18:2026年屏山县级政府性基金预算收支预算平衡表</t>
  </si>
  <si>
    <t>表19:2026年屏山县对下政府性基金预算转移支付预算表</t>
  </si>
  <si>
    <t>表20:2026年屏山县国有资本经营预算收入预算表</t>
  </si>
  <si>
    <t>表21:2026年屏山县国有资本经营预算支出预算表</t>
  </si>
  <si>
    <t>表22:2026年屏山县国有资本经营预算收支预算平衡表</t>
  </si>
  <si>
    <t>表23:2026年屏山县级国有资本经营预算收入预算表</t>
  </si>
  <si>
    <t>表24:2026年屏山县级国有资本经营预算支出预算表</t>
  </si>
  <si>
    <t>表25:2026年屏山县级国有资本经营预算收支预算平衡表</t>
  </si>
  <si>
    <t>表26:2026年屏山县对下国有资本经营预算转移支付预算表</t>
  </si>
  <si>
    <t>表27:屏山县2026年地方政府债务限额及余额预算情况表</t>
  </si>
  <si>
    <t>表28:屏山县地方政府一般债务余额情况表</t>
  </si>
  <si>
    <t>表29:屏山县地方政府专项债务余额情况表</t>
  </si>
  <si>
    <t>表30:屏山县地方政府债券发行及还本付息情况表</t>
  </si>
  <si>
    <t>表31:屏山县本级2025年地方政府专项债务表</t>
  </si>
  <si>
    <t>表32:屏山县本级2025年新增政府债券项目实施情况表</t>
  </si>
  <si>
    <t>表33:屏山县2026年地方政府债务限额提前下达情况表</t>
  </si>
  <si>
    <t>表34:屏山县本级2026年提前下达新增地方政府债券资金安排情况表</t>
  </si>
  <si>
    <t>表35:屏山县2026年地方政府债务限额调整情况表</t>
  </si>
  <si>
    <t>表36:屏山县2026年限额调整地方政府债券资金安排表</t>
  </si>
  <si>
    <t>样表1</t>
  </si>
  <si>
    <t>2026年屏山县一般公共预算收入预算表</t>
  </si>
  <si>
    <t>单位：万元</t>
  </si>
  <si>
    <t>预算科目</t>
  </si>
  <si>
    <t>预算数</t>
  </si>
  <si>
    <t>税收收入小计</t>
  </si>
  <si>
    <t>一、增值税</t>
  </si>
  <si>
    <t>二、企业所得税</t>
  </si>
  <si>
    <t>三、企业所得税退税</t>
  </si>
  <si>
    <t>四、个人所得税</t>
  </si>
  <si>
    <t>五、资源税</t>
  </si>
  <si>
    <t>六、城市维护建设税</t>
  </si>
  <si>
    <t>七、房产税</t>
  </si>
  <si>
    <t>八、印花税</t>
  </si>
  <si>
    <t>九、城镇土地使用税</t>
  </si>
  <si>
    <t>十、土地增值税</t>
  </si>
  <si>
    <t>十一、车船税</t>
  </si>
  <si>
    <t>十二、耕地占用税</t>
  </si>
  <si>
    <t>十三、契税</t>
  </si>
  <si>
    <t>十四、烟叶税</t>
  </si>
  <si>
    <t>十五、环境保护税</t>
  </si>
  <si>
    <t>十六、其他税收收入</t>
  </si>
  <si>
    <t>非税收入小计</t>
  </si>
  <si>
    <t>十七、专项收入</t>
  </si>
  <si>
    <t>十八、行政事业性收费收入</t>
  </si>
  <si>
    <t>十九、罚没收入</t>
  </si>
  <si>
    <t>二十、国有资本经营收入</t>
  </si>
  <si>
    <t>二十一、国有资源（资产）有偿使用收入</t>
  </si>
  <si>
    <t>二十二、捐赠收入</t>
  </si>
  <si>
    <t>二十三、政府住房基金收入</t>
  </si>
  <si>
    <t>二十四、其他收入</t>
  </si>
  <si>
    <t>一般公共预算收入合计</t>
  </si>
  <si>
    <t>样表2</t>
  </si>
  <si>
    <t>2026年屏山县一般公共预算支出预算表</t>
  </si>
  <si>
    <t>合计</t>
  </si>
  <si>
    <t>市（县）自有财力</t>
  </si>
  <si>
    <t>上级提前通知专项转移支付等</t>
  </si>
  <si>
    <t>上年结转
安排</t>
  </si>
  <si>
    <t>新增一般
债券收入</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</si>
  <si>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</si>
  <si>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</si>
  <si>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</si>
  <si>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</si>
  <si>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</si>
  <si>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</si>
  <si>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</si>
  <si>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</si>
  <si>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</si>
  <si>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</si>
  <si>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</si>
  <si>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</si>
  <si>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</si>
  <si>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</si>
  <si>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</si>
  <si>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</si>
  <si>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</si>
  <si>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</si>
  <si>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</si>
  <si>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</si>
  <si>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</si>
  <si>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</si>
  <si>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</si>
  <si>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</si>
  <si>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</si>
  <si>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一般公共预算支出合计</t>
  </si>
  <si>
    <t>样表3</t>
  </si>
  <si>
    <t>2026年屏山县一般公共预算收支预算平衡表</t>
  </si>
  <si>
    <t>收   入</t>
  </si>
  <si>
    <t>支   出</t>
  </si>
  <si>
    <t>一般公共预算收入</t>
  </si>
  <si>
    <t>一般公共预算支出</t>
  </si>
  <si>
    <t>转移性收入</t>
  </si>
  <si>
    <t>转移性支出</t>
  </si>
  <si>
    <t>上级补助收入</t>
  </si>
  <si>
    <t>上解支出</t>
  </si>
  <si>
    <t xml:space="preserve">    返还性收入</t>
  </si>
  <si>
    <t>体制上解支出</t>
  </si>
  <si>
    <t>一般性转移支付收入</t>
  </si>
  <si>
    <t>专项上解支出</t>
  </si>
  <si>
    <t>专项转移支付收入</t>
  </si>
  <si>
    <t>调出资金</t>
  </si>
  <si>
    <t>上年结余收入</t>
  </si>
  <si>
    <t>区域间转移性支出</t>
  </si>
  <si>
    <t>调入资金</t>
  </si>
  <si>
    <t>援助其他地区支出</t>
  </si>
  <si>
    <t>从政府性基金预算调入</t>
  </si>
  <si>
    <t>生态保护补偿转移性支出</t>
  </si>
  <si>
    <t>从国有资本经营预算调入</t>
  </si>
  <si>
    <t>土地指标调剂转移性支出</t>
  </si>
  <si>
    <t>从其他资金调入</t>
  </si>
  <si>
    <t>其他转移性支出</t>
  </si>
  <si>
    <t>债务转贷收入</t>
  </si>
  <si>
    <t>安排预算稳定调节基金</t>
  </si>
  <si>
    <t>地方政府一般债券转贷收入</t>
  </si>
  <si>
    <t>补充预算周转金</t>
  </si>
  <si>
    <t>地方政府向外国政府借款转贷收入</t>
  </si>
  <si>
    <t>拨付国债转贷资金数</t>
  </si>
  <si>
    <t>地方政府向国际组织借款转贷收入</t>
  </si>
  <si>
    <t>国债转贷资金结余</t>
  </si>
  <si>
    <t>地方政府其他一般债务转贷收入</t>
  </si>
  <si>
    <t>债务还本支出</t>
  </si>
  <si>
    <t>区域间转移性收入</t>
  </si>
  <si>
    <t>地方政府一般债务还本支出</t>
  </si>
  <si>
    <t>接受其他地区援助收入</t>
  </si>
  <si>
    <t>地方政府一般债券还本支出</t>
  </si>
  <si>
    <t>生态保护补偿转移性收入</t>
  </si>
  <si>
    <t>地方政府向外国政府借款还本支出</t>
  </si>
  <si>
    <t>土地指标调剂转移性收入</t>
  </si>
  <si>
    <t>地方政府向国际组织借款还本支出</t>
  </si>
  <si>
    <t>其他转移性收入</t>
  </si>
  <si>
    <t>动用预算稳定调节基金</t>
  </si>
  <si>
    <t>国债转贷收入</t>
  </si>
  <si>
    <t>国债转贷资金上年结余</t>
  </si>
  <si>
    <t>国债转贷转补助数</t>
  </si>
  <si>
    <t>……</t>
  </si>
  <si>
    <t>收  入  总  计</t>
  </si>
  <si>
    <t>支  出  总  计</t>
  </si>
  <si>
    <t>样表4</t>
  </si>
  <si>
    <t>2026年屏山县级一般公共预算收入预算表</t>
  </si>
  <si>
    <t>样表5</t>
  </si>
  <si>
    <t>2026年屏山县级一般公共预算支出预算表</t>
  </si>
  <si>
    <t>人大事务</t>
  </si>
  <si>
    <t>行政运行</t>
  </si>
  <si>
    <t>一般行政管理事务</t>
  </si>
  <si>
    <t>人大会议</t>
  </si>
  <si>
    <t>人大监督</t>
  </si>
  <si>
    <t>人大代表履职能力提升</t>
  </si>
  <si>
    <t>代表工作</t>
  </si>
  <si>
    <t>事业运行</t>
  </si>
  <si>
    <t>其他人大事务支出</t>
  </si>
  <si>
    <t>政协事务</t>
  </si>
  <si>
    <t>政协会议</t>
  </si>
  <si>
    <t>政府办公厅（室）及相关机构事务</t>
  </si>
  <si>
    <t>政务公开审批</t>
  </si>
  <si>
    <t>发展与改革事务</t>
  </si>
  <si>
    <t>物价管理</t>
  </si>
  <si>
    <t>其他发展与改革事务支出</t>
  </si>
  <si>
    <t>统计信息事务</t>
  </si>
  <si>
    <t>专项普查活动</t>
  </si>
  <si>
    <t>统计抽样调查</t>
  </si>
  <si>
    <t>财政事务</t>
  </si>
  <si>
    <t>信息化建设</t>
  </si>
  <si>
    <t>财政委托业务支出</t>
  </si>
  <si>
    <t>审计事务</t>
  </si>
  <si>
    <t>审计业务</t>
  </si>
  <si>
    <t>其他审计事务支出</t>
  </si>
  <si>
    <t>纪检监察事务</t>
  </si>
  <si>
    <t>商贸事务</t>
  </si>
  <si>
    <t>招商引资</t>
  </si>
  <si>
    <t>其他商贸事务支出</t>
  </si>
  <si>
    <t>知识产权事务</t>
  </si>
  <si>
    <t>其他知识产权事务支出</t>
  </si>
  <si>
    <t>民族事务</t>
  </si>
  <si>
    <t>民族工作专项</t>
  </si>
  <si>
    <t>其他民族事务支出</t>
  </si>
  <si>
    <t>档案事务</t>
  </si>
  <si>
    <t>档案馆</t>
  </si>
  <si>
    <t>其他档案事务支出</t>
  </si>
  <si>
    <t>民主党派及工商联事务</t>
  </si>
  <si>
    <t>群众团体事务</t>
  </si>
  <si>
    <t>工会事务</t>
  </si>
  <si>
    <t>其他群众团体事务支出</t>
  </si>
  <si>
    <t>党委办公厅（室）及相关机构事务</t>
  </si>
  <si>
    <t>组织事务</t>
  </si>
  <si>
    <t>其他组织事务支出</t>
  </si>
  <si>
    <t>宣传事务</t>
  </si>
  <si>
    <t>统战事务</t>
  </si>
  <si>
    <t>市场监督管理事务</t>
  </si>
  <si>
    <t>经营主体管理</t>
  </si>
  <si>
    <t>市场秩序执法</t>
  </si>
  <si>
    <t>药品事务</t>
  </si>
  <si>
    <t>质量安全监管</t>
  </si>
  <si>
    <t>食品安全监管</t>
  </si>
  <si>
    <t>其他市场监督管理事务</t>
  </si>
  <si>
    <t>社会工作事务</t>
  </si>
  <si>
    <t>专项业务</t>
  </si>
  <si>
    <t>其他社会工作事务支出</t>
  </si>
  <si>
    <t>信访事务</t>
  </si>
  <si>
    <t>信访业务</t>
  </si>
  <si>
    <t>其他信访事务支出</t>
  </si>
  <si>
    <t>数据事务</t>
  </si>
  <si>
    <t>国防动员</t>
  </si>
  <si>
    <t>兵役征集</t>
  </si>
  <si>
    <t>人民防空</t>
  </si>
  <si>
    <t>民兵</t>
  </si>
  <si>
    <t>其他国防支出</t>
  </si>
  <si>
    <t>武装警察部队</t>
  </si>
  <si>
    <t>公安</t>
  </si>
  <si>
    <t>执法办案</t>
  </si>
  <si>
    <t>特别业务</t>
  </si>
  <si>
    <t>其他公安支出</t>
  </si>
  <si>
    <t>检察</t>
  </si>
  <si>
    <t>司法</t>
  </si>
  <si>
    <t>基层司法业务</t>
  </si>
  <si>
    <t>普法宣传</t>
  </si>
  <si>
    <t>律师管理</t>
  </si>
  <si>
    <t>公共法律服务</t>
  </si>
  <si>
    <t>社区矫正</t>
  </si>
  <si>
    <t>法治建设</t>
  </si>
  <si>
    <t>国家保密</t>
  </si>
  <si>
    <t>保密管理</t>
  </si>
  <si>
    <t>其他公共安全支出</t>
  </si>
  <si>
    <t>教育管理事务</t>
  </si>
  <si>
    <t>其他教育管理事务支出</t>
  </si>
  <si>
    <t>普通教育</t>
  </si>
  <si>
    <t>学前教育</t>
  </si>
  <si>
    <t>小学教育</t>
  </si>
  <si>
    <t>初中教育</t>
  </si>
  <si>
    <t>高中教育</t>
  </si>
  <si>
    <t>高等教育</t>
  </si>
  <si>
    <t>其他普通教育支出</t>
  </si>
  <si>
    <t>职业教育</t>
  </si>
  <si>
    <t>中等职业教育</t>
  </si>
  <si>
    <t>技校教育</t>
  </si>
  <si>
    <t>高等职业教育</t>
  </si>
  <si>
    <t>成人教育</t>
  </si>
  <si>
    <t>成人中等教育</t>
  </si>
  <si>
    <t>特殊教育</t>
  </si>
  <si>
    <t>特殊学校教育</t>
  </si>
  <si>
    <t>进修及培训</t>
  </si>
  <si>
    <t>教师进修</t>
  </si>
  <si>
    <t>干部教育</t>
  </si>
  <si>
    <t>培训支出</t>
  </si>
  <si>
    <t>其他进修及培训</t>
  </si>
  <si>
    <t>教育费附加安排的支出</t>
  </si>
  <si>
    <t>农村中小学校舍建设</t>
  </si>
  <si>
    <t>农村中小学教学设施</t>
  </si>
  <si>
    <t>其他教育费附加安排的支出</t>
  </si>
  <si>
    <t>其他教育支出</t>
  </si>
  <si>
    <t>科学技术管理事务</t>
  </si>
  <si>
    <t>其他科学技术管理事务支出</t>
  </si>
  <si>
    <t>基础研究</t>
  </si>
  <si>
    <t>其他基础研究支出</t>
  </si>
  <si>
    <t>科技条件与服务</t>
  </si>
  <si>
    <t>其他科技条件与服务支出</t>
  </si>
  <si>
    <t>社会科学</t>
  </si>
  <si>
    <t>社科基金支出</t>
  </si>
  <si>
    <t>科学技术普及</t>
  </si>
  <si>
    <t>机构运行</t>
  </si>
  <si>
    <t>科普活动</t>
  </si>
  <si>
    <t>其他科学技术普及支出</t>
  </si>
  <si>
    <t>其他科学技术支出</t>
  </si>
  <si>
    <t>文化和旅游</t>
  </si>
  <si>
    <t>图书馆</t>
  </si>
  <si>
    <t>文化展示及纪念机构</t>
  </si>
  <si>
    <t>艺术表演团体</t>
  </si>
  <si>
    <t>文化活动</t>
  </si>
  <si>
    <t>群众文化</t>
  </si>
  <si>
    <t>旅游宣传</t>
  </si>
  <si>
    <t>文化和旅游管理事务</t>
  </si>
  <si>
    <t>其他文化和旅游支出</t>
  </si>
  <si>
    <t>文物</t>
  </si>
  <si>
    <t>文物保护</t>
  </si>
  <si>
    <t>其他文物支出</t>
  </si>
  <si>
    <t>体育</t>
  </si>
  <si>
    <t>体育场馆</t>
  </si>
  <si>
    <t>群众体育</t>
  </si>
  <si>
    <t>广播电视</t>
  </si>
  <si>
    <t>广播电视事务</t>
  </si>
  <si>
    <t>其他广播电视支出</t>
  </si>
  <si>
    <t>其他文化旅游体育与传媒支出</t>
  </si>
  <si>
    <t>文化产业发展专项支出</t>
  </si>
  <si>
    <t>人力资源和社会保障管理事务</t>
  </si>
  <si>
    <t>综合业务管理</t>
  </si>
  <si>
    <t>社会保险经办机构</t>
  </si>
  <si>
    <t>劳动关系和维权</t>
  </si>
  <si>
    <t>劳动人事争议调解仲裁</t>
  </si>
  <si>
    <t>其他人力资源和社会保障管理事务支出</t>
  </si>
  <si>
    <t>民政管理事务</t>
  </si>
  <si>
    <t>社会组织管理</t>
  </si>
  <si>
    <t>行政区划和地名管理</t>
  </si>
  <si>
    <t>老龄事务</t>
  </si>
  <si>
    <t>其他民政管理事务支出</t>
  </si>
  <si>
    <t>行政事业单位养老支出</t>
  </si>
  <si>
    <t>行政单位离退休</t>
  </si>
  <si>
    <t>事业单位离退休</t>
  </si>
  <si>
    <t>机关事业单位基本养老保险缴费支出</t>
  </si>
  <si>
    <t>机关事业单位职业年金缴费支出</t>
  </si>
  <si>
    <t>其他行政事业单位养老支出</t>
  </si>
  <si>
    <t>就业补助</t>
  </si>
  <si>
    <t>社会保险补贴</t>
  </si>
  <si>
    <t>高技能人才培养补助</t>
  </si>
  <si>
    <t>其他就业补助支出</t>
  </si>
  <si>
    <t>抚恤</t>
  </si>
  <si>
    <t>死亡抚恤</t>
  </si>
  <si>
    <t>在乡复员、退伍军人生活补助</t>
  </si>
  <si>
    <t>义务兵优待</t>
  </si>
  <si>
    <t>农村籍退役士兵老年生活补助</t>
  </si>
  <si>
    <t>褒扬纪念</t>
  </si>
  <si>
    <t>其他优抚支出</t>
  </si>
  <si>
    <t>退役安置</t>
  </si>
  <si>
    <t>退役士兵安置</t>
  </si>
  <si>
    <t>退役士兵管理教育</t>
  </si>
  <si>
    <t>军队转业干部安置</t>
  </si>
  <si>
    <t>其他退役安置支出</t>
  </si>
  <si>
    <t>社会福利</t>
  </si>
  <si>
    <t>儿童福利</t>
  </si>
  <si>
    <t>老年福利</t>
  </si>
  <si>
    <t>殡葬</t>
  </si>
  <si>
    <t>社会福利事业单位</t>
  </si>
  <si>
    <t>养老服务</t>
  </si>
  <si>
    <t>其他社会福利支出</t>
  </si>
  <si>
    <t>残疾人事业</t>
  </si>
  <si>
    <t>残疾人就业</t>
  </si>
  <si>
    <t>残疾人生活和护理补贴</t>
  </si>
  <si>
    <t>其他残疾人事业支出</t>
  </si>
  <si>
    <t>红十字事业</t>
  </si>
  <si>
    <t>其他红十字事业支出</t>
  </si>
  <si>
    <t>最低生活保障</t>
  </si>
  <si>
    <t>城市最低生活保障金支出</t>
  </si>
  <si>
    <t>农村最低生活保障金支出</t>
  </si>
  <si>
    <t>特困人员救助供养</t>
  </si>
  <si>
    <t>城市特困人员救助供养支出</t>
  </si>
  <si>
    <t>农村特困人员救助供养支出</t>
  </si>
  <si>
    <t>其他生活救助</t>
  </si>
  <si>
    <t>其他城市生活救助</t>
  </si>
  <si>
    <t>其他农村生活救助</t>
  </si>
  <si>
    <t>退役军人管理事务</t>
  </si>
  <si>
    <t>拥军优属</t>
  </si>
  <si>
    <t>其他退役军人事务管理支出</t>
  </si>
  <si>
    <t>财政代缴社会保险费支出</t>
  </si>
  <si>
    <t>财政代缴城乡居民基本养老保险费支出</t>
  </si>
  <si>
    <t>其他社会保障和就业支出</t>
  </si>
  <si>
    <t>卫生健康管理事务</t>
  </si>
  <si>
    <t>其他卫生健康管理事务支出</t>
  </si>
  <si>
    <t>公立医院</t>
  </si>
  <si>
    <t>综合医院</t>
  </si>
  <si>
    <t>中医（民族）医院</t>
  </si>
  <si>
    <t>其他公立医院支出</t>
  </si>
  <si>
    <t>基层医疗卫生机构</t>
  </si>
  <si>
    <t>乡镇卫生院</t>
  </si>
  <si>
    <t>其他基层医疗卫生机构支出</t>
  </si>
  <si>
    <t>公共卫生</t>
  </si>
  <si>
    <t>疾病预防控制机构</t>
  </si>
  <si>
    <t>卫生监督机构</t>
  </si>
  <si>
    <t>妇幼保健机构</t>
  </si>
  <si>
    <t>基本公共卫生服务</t>
  </si>
  <si>
    <t>重大公共卫生服务</t>
  </si>
  <si>
    <t>突发公共卫生事件应急处置</t>
  </si>
  <si>
    <t>其他公共卫生支出</t>
  </si>
  <si>
    <t>计划生育事务</t>
  </si>
  <si>
    <t>计划生育机构</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</si>
  <si>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</si>
  <si>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</si>
  <si>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</si>
  <si>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</si>
  <si>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</si>
  <si>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</si>
  <si>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</si>
  <si>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</si>
  <si>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财政对城乡居民基本医疗保险基金的补助</t>
  </si>
  <si>
    <t>优抚对象医疗</t>
  </si>
  <si>
    <t>优抚对象医疗补助</t>
  </si>
  <si>
    <t>医疗保障管理事务</t>
  </si>
  <si>
    <t>医疗保障政策管理</t>
  </si>
  <si>
    <t>医疗保障经办事务</t>
  </si>
  <si>
    <t>中医药事务</t>
  </si>
  <si>
    <t>中医（民族医）药专项</t>
  </si>
  <si>
    <t>其他中医药事务支出</t>
  </si>
  <si>
    <t>育幼服务</t>
  </si>
  <si>
    <t>其他育幼服务支出</t>
  </si>
  <si>
    <t>其他卫生健康支出</t>
  </si>
  <si>
    <t>环境保护管理事务</t>
  </si>
  <si>
    <t>其他环境保护管理事务支出</t>
  </si>
  <si>
    <t>污染防治</t>
  </si>
  <si>
    <t>大气</t>
  </si>
  <si>
    <t>水体</t>
  </si>
  <si>
    <t>其他污染防治支出</t>
  </si>
  <si>
    <t>自然生态保护</t>
  </si>
  <si>
    <t>生态保护</t>
  </si>
  <si>
    <t>农村环境保护</t>
  </si>
  <si>
    <t>自然保护地</t>
  </si>
  <si>
    <t>森林保护修复</t>
  </si>
  <si>
    <t>森林管护</t>
  </si>
  <si>
    <t>其他森林保护修复支出</t>
  </si>
  <si>
    <t>其他节能环保支出</t>
  </si>
  <si>
    <t>城乡社区管理事务</t>
  </si>
  <si>
    <t>城管执法</t>
  </si>
  <si>
    <t>工程建设管理</t>
  </si>
  <si>
    <t>其他城乡社区管理事务支出</t>
  </si>
  <si>
    <t>城乡社区规划与管理</t>
  </si>
  <si>
    <t>城乡社区公共设施</t>
  </si>
  <si>
    <t>其他城乡社区公共设施支出</t>
  </si>
  <si>
    <t>城乡社区环境卫生</t>
  </si>
  <si>
    <t>其他城乡社区支出</t>
  </si>
  <si>
    <t>农业农村</t>
  </si>
  <si>
    <t>科技转化与推广服务</t>
  </si>
  <si>
    <t>病虫害控制</t>
  </si>
  <si>
    <t>农产品质量安全</t>
  </si>
  <si>
    <t>执法监管</t>
  </si>
  <si>
    <t>统计监测与信息服务</t>
  </si>
  <si>
    <t>行业业务管理</t>
  </si>
  <si>
    <t>防灾救灾</t>
  </si>
  <si>
    <t>稳定农民收入补贴</t>
  </si>
  <si>
    <t>农业生产发展</t>
  </si>
  <si>
    <t>农产品加工与促销</t>
  </si>
  <si>
    <t>农村社会事业</t>
  </si>
  <si>
    <t>农业生态资源保护</t>
  </si>
  <si>
    <t>耕地建设与利用</t>
  </si>
  <si>
    <t>其他农业农村支出</t>
  </si>
  <si>
    <t>林业和草原</t>
  </si>
  <si>
    <t>事业机构</t>
  </si>
  <si>
    <t>森林资源培育</t>
  </si>
  <si>
    <t>森林资源管理</t>
  </si>
  <si>
    <t>森林生态效益补偿</t>
  </si>
  <si>
    <t>动植物保护</t>
  </si>
  <si>
    <t>产业化管理</t>
  </si>
  <si>
    <t>林业草原防灾减灾</t>
  </si>
  <si>
    <t>退耕还林还草</t>
  </si>
  <si>
    <t>其他林业和草原支出</t>
  </si>
  <si>
    <t>水利</t>
  </si>
  <si>
    <t>水利工程建设</t>
  </si>
  <si>
    <t>水利工程运行与维护</t>
  </si>
  <si>
    <t>水利前期工作</t>
  </si>
  <si>
    <t>水利执法监督</t>
  </si>
  <si>
    <t>水土保持</t>
  </si>
  <si>
    <t>水资源节约管理与保护</t>
  </si>
  <si>
    <t>水质监测</t>
  </si>
  <si>
    <t>防汛</t>
  </si>
  <si>
    <t>抗旱</t>
  </si>
  <si>
    <t>水利技术推广</t>
  </si>
  <si>
    <t>江河湖库水系综合整治</t>
  </si>
  <si>
    <t>大中型水库移民后期扶持专项支出</t>
  </si>
  <si>
    <t>水利安全监督</t>
  </si>
  <si>
    <t>水利建设征地及移民支出</t>
  </si>
  <si>
    <t>农村供水</t>
  </si>
  <si>
    <t>其他水利支出</t>
  </si>
  <si>
    <t>巩固脱贫攻坚成果衔接乡村振兴</t>
  </si>
  <si>
    <t>农村基础设施建设</t>
  </si>
  <si>
    <t>其他巩固脱贫攻坚成果衔接乡村振兴支出</t>
  </si>
  <si>
    <t>农村综合改革</t>
  </si>
  <si>
    <t>对村级公益事业建设的补助</t>
  </si>
  <si>
    <t>对村民委员会和村党支部的补助</t>
  </si>
  <si>
    <t>普惠金融发展支出</t>
  </si>
  <si>
    <t>农业保险保费补贴</t>
  </si>
  <si>
    <t>创业担保贷款贴息及奖补</t>
  </si>
  <si>
    <t>其他普惠金融发展支出</t>
  </si>
  <si>
    <t>其他农林水支出</t>
  </si>
  <si>
    <t>公路水路运输</t>
  </si>
  <si>
    <t>公路建设</t>
  </si>
  <si>
    <t>公路养护</t>
  </si>
  <si>
    <t>交通运输信息化建设</t>
  </si>
  <si>
    <t>公路和运输安全</t>
  </si>
  <si>
    <t>公路运输管理</t>
  </si>
  <si>
    <t>船舶检验</t>
  </si>
  <si>
    <t>海事管理</t>
  </si>
  <si>
    <t>其他公路水路运输支出</t>
  </si>
  <si>
    <t>其他交通运输支出</t>
  </si>
  <si>
    <t>制造业</t>
  </si>
  <si>
    <t>纺织业</t>
  </si>
  <si>
    <t>其他制造业支出</t>
  </si>
  <si>
    <t>支持中小企业发展和管理支出</t>
  </si>
  <si>
    <t>中小企业发展专项</t>
  </si>
  <si>
    <t>其他支持中小企业发展和管理支出</t>
  </si>
  <si>
    <t>其他资源勘探工业信息等支出</t>
  </si>
  <si>
    <t>商业流通事务</t>
  </si>
  <si>
    <t>其他商业流通事务支出</t>
  </si>
  <si>
    <t>涉外发展服务支出</t>
  </si>
  <si>
    <t>其他商业服务业等支出</t>
  </si>
  <si>
    <t>金融发展支出</t>
  </si>
  <si>
    <t>其他金融发展支出</t>
  </si>
  <si>
    <t>其他金融支出</t>
  </si>
  <si>
    <t>自然资源事务</t>
  </si>
  <si>
    <t>自然资源规划及管理</t>
  </si>
  <si>
    <t>自然资源利用与保护</t>
  </si>
  <si>
    <t>自然资源调查与确权登记</t>
  </si>
  <si>
    <t>地质勘查与矿产资源管理</t>
  </si>
  <si>
    <t>其他自然资源事务支出</t>
  </si>
  <si>
    <t>气象事务</t>
  </si>
  <si>
    <t>气象事业机构</t>
  </si>
  <si>
    <t>气象装备保障维护</t>
  </si>
  <si>
    <t>保障性安居工程支出</t>
  </si>
  <si>
    <t>农村危房改造</t>
  </si>
  <si>
    <t>其他保障性安居工程支出</t>
  </si>
  <si>
    <t>住房改革支出</t>
  </si>
  <si>
    <t>住房公积金</t>
  </si>
  <si>
    <t>粮油物资事务</t>
  </si>
  <si>
    <t>粮油储备</t>
  </si>
  <si>
    <t>重要商品储备</t>
  </si>
  <si>
    <t>应急管理事务</t>
  </si>
  <si>
    <t>灾害风险防治</t>
  </si>
  <si>
    <t>安全监管</t>
  </si>
  <si>
    <t>应急救援</t>
  </si>
  <si>
    <t>应急管理</t>
  </si>
  <si>
    <t>其他应急管理支出</t>
  </si>
  <si>
    <t>消防救援事务</t>
  </si>
  <si>
    <t>消防应急救援</t>
  </si>
  <si>
    <t>其他消防救援事务支出</t>
  </si>
  <si>
    <t>地震事务</t>
  </si>
  <si>
    <t>其他地震事务支出</t>
  </si>
  <si>
    <t>自然灾害防治</t>
  </si>
  <si>
    <t>地质灾害防治</t>
  </si>
  <si>
    <t>森林草原防灾减灾</t>
  </si>
  <si>
    <t>其他自然灾害防治支出</t>
  </si>
  <si>
    <t>自然灾害救灾及恢复重建支出</t>
  </si>
  <si>
    <t>自然灾害救灾补助</t>
  </si>
  <si>
    <t xml:space="preserve">   地方政府一般债券付息支出</t>
  </si>
  <si>
    <t>地方政府向外国政府借款付息支出</t>
  </si>
  <si>
    <t>样表6</t>
  </si>
  <si>
    <t>2026年屏山县级一般公共预算收支预算平衡表</t>
  </si>
  <si>
    <t>收  入</t>
  </si>
  <si>
    <t>支  出</t>
  </si>
  <si>
    <t>补助下级支出</t>
  </si>
  <si>
    <t>一般性转移支付</t>
  </si>
  <si>
    <t>专项转移支付</t>
  </si>
  <si>
    <t>上解收入</t>
  </si>
  <si>
    <t>体制上解收入</t>
  </si>
  <si>
    <t>专项上解收入</t>
  </si>
  <si>
    <t>债务转贷支出</t>
  </si>
  <si>
    <t>地方政府一般债券转贷支出</t>
  </si>
  <si>
    <t>地方政府向外国政府借款转贷支出</t>
  </si>
  <si>
    <t>地方政府向国际组织借款转贷支出</t>
  </si>
  <si>
    <t>地方政府其他一般债务转贷支出</t>
  </si>
  <si>
    <t>样表7</t>
  </si>
  <si>
    <t>2026年屏山县本级一般公共预算
经济分类科目支出预算表</t>
  </si>
  <si>
    <t>合    计</t>
  </si>
  <si>
    <t>一、机关工资福利支出</t>
  </si>
  <si>
    <t>工资奖金津补贴</t>
  </si>
  <si>
    <r>
      <rPr>
        <sz val="11"/>
        <rFont val="宋体"/>
        <charset val="134"/>
      </rPr>
      <t>社会保障缴费</t>
    </r>
  </si>
  <si>
    <r>
      <rPr>
        <sz val="11"/>
        <rFont val="宋体"/>
        <charset val="134"/>
      </rPr>
      <t>住房公积金</t>
    </r>
  </si>
  <si>
    <t>其他工资福利支出</t>
  </si>
  <si>
    <t>二、机关商品和服务支出</t>
  </si>
  <si>
    <r>
      <rPr>
        <sz val="11"/>
        <rFont val="宋体"/>
        <charset val="134"/>
      </rPr>
      <t>办公经费</t>
    </r>
  </si>
  <si>
    <r>
      <rPr>
        <sz val="11"/>
        <rFont val="宋体"/>
        <charset val="134"/>
      </rPr>
      <t>会议费</t>
    </r>
  </si>
  <si>
    <r>
      <rPr>
        <sz val="11"/>
        <rFont val="宋体"/>
        <charset val="134"/>
      </rPr>
      <t>培训费</t>
    </r>
  </si>
  <si>
    <r>
      <rPr>
        <sz val="11"/>
        <rFont val="宋体"/>
        <charset val="134"/>
      </rPr>
      <t>专用材料购置费</t>
    </r>
  </si>
  <si>
    <r>
      <rPr>
        <sz val="11"/>
        <rFont val="宋体"/>
        <charset val="134"/>
      </rPr>
      <t>委托业务费</t>
    </r>
  </si>
  <si>
    <r>
      <rPr>
        <sz val="11"/>
        <rFont val="宋体"/>
        <charset val="134"/>
      </rPr>
      <t>公务接待费</t>
    </r>
  </si>
  <si>
    <r>
      <rPr>
        <sz val="11"/>
        <rFont val="宋体"/>
        <charset val="134"/>
      </rPr>
      <t>公务用车运行维护费</t>
    </r>
  </si>
  <si>
    <r>
      <rPr>
        <sz val="11"/>
        <rFont val="宋体"/>
        <charset val="134"/>
      </rPr>
      <t>维修（护）费</t>
    </r>
  </si>
  <si>
    <r>
      <rPr>
        <sz val="11"/>
        <rFont val="宋体"/>
        <charset val="134"/>
      </rPr>
      <t>其他商品和服务支出</t>
    </r>
  </si>
  <si>
    <t>三、机关资本性支出（一）</t>
  </si>
  <si>
    <r>
      <rPr>
        <sz val="11"/>
        <rFont val="宋体"/>
        <charset val="134"/>
      </rPr>
      <t>基础设施建设</t>
    </r>
  </si>
  <si>
    <t>公务用车购置</t>
  </si>
  <si>
    <t>土地征迁补偿和安置支出</t>
  </si>
  <si>
    <r>
      <rPr>
        <sz val="11"/>
        <rFont val="宋体"/>
        <charset val="134"/>
      </rPr>
      <t>设备购置</t>
    </r>
  </si>
  <si>
    <t>大型修缮</t>
  </si>
  <si>
    <r>
      <rPr>
        <sz val="11"/>
        <rFont val="宋体"/>
        <charset val="134"/>
      </rPr>
      <t>其他资本性支出</t>
    </r>
  </si>
  <si>
    <t>四、机关资本性支出（二）</t>
  </si>
  <si>
    <r>
      <rPr>
        <sz val="11"/>
        <rFont val="宋体"/>
        <charset val="134"/>
      </rPr>
      <t>房屋建筑物购建</t>
    </r>
  </si>
  <si>
    <t>五、对事业单位经常性补助</t>
  </si>
  <si>
    <r>
      <rPr>
        <sz val="11"/>
        <rFont val="宋体"/>
        <charset val="134"/>
      </rPr>
      <t>工资福利支出</t>
    </r>
  </si>
  <si>
    <r>
      <rPr>
        <sz val="11"/>
        <rFont val="宋体"/>
        <charset val="134"/>
      </rPr>
      <t>商品和服务支出</t>
    </r>
  </si>
  <si>
    <t>六、对事业单位资本性补助</t>
  </si>
  <si>
    <t>资本性支出（一）</t>
  </si>
  <si>
    <t>资本性支出(基本建设)</t>
  </si>
  <si>
    <t>七、对企业补助</t>
  </si>
  <si>
    <t>费用补贴</t>
  </si>
  <si>
    <r>
      <rPr>
        <sz val="11"/>
        <rFont val="宋体"/>
        <charset val="134"/>
      </rPr>
      <t>其他对企业补助</t>
    </r>
  </si>
  <si>
    <t>八、对个人和家庭的补助</t>
  </si>
  <si>
    <r>
      <rPr>
        <sz val="11"/>
        <rFont val="宋体"/>
        <charset val="134"/>
      </rPr>
      <t>社会福利和救助</t>
    </r>
  </si>
  <si>
    <r>
      <rPr>
        <sz val="11"/>
        <rFont val="宋体"/>
        <charset val="134"/>
      </rPr>
      <t>助学金</t>
    </r>
  </si>
  <si>
    <t>个人农业生产补贴</t>
  </si>
  <si>
    <r>
      <rPr>
        <sz val="11"/>
        <rFont val="宋体"/>
        <charset val="134"/>
      </rPr>
      <t>离退休费</t>
    </r>
  </si>
  <si>
    <r>
      <rPr>
        <sz val="11"/>
        <rFont val="宋体"/>
        <charset val="134"/>
      </rPr>
      <t>其他对个人和家庭补助</t>
    </r>
  </si>
  <si>
    <t>九、对社会保障基金补助</t>
  </si>
  <si>
    <r>
      <rPr>
        <sz val="11"/>
        <rFont val="宋体"/>
        <charset val="134"/>
      </rPr>
      <t>对社会保险基金补助</t>
    </r>
  </si>
  <si>
    <t>十、债务利息及费用支出</t>
  </si>
  <si>
    <r>
      <rPr>
        <sz val="11"/>
        <rFont val="宋体"/>
        <charset val="134"/>
      </rPr>
      <t>国内债务付息</t>
    </r>
  </si>
  <si>
    <t>国外债务付息</t>
  </si>
  <si>
    <t>十一、其他支出</t>
  </si>
  <si>
    <r>
      <rPr>
        <sz val="11"/>
        <rFont val="宋体"/>
        <charset val="134"/>
      </rPr>
      <t>对民间非营利组织和群众性自治组织补贴</t>
    </r>
  </si>
  <si>
    <r>
      <rPr>
        <sz val="11"/>
        <rFont val="宋体"/>
        <charset val="134"/>
      </rPr>
      <t>其他支出</t>
    </r>
  </si>
  <si>
    <t>样表8</t>
  </si>
  <si>
    <t>2026年屏山县本级一般公共预算
经济分类科目基本支出预算表</t>
  </si>
  <si>
    <r>
      <rPr>
        <sz val="11"/>
        <rFont val="宋体"/>
        <charset val="134"/>
      </rPr>
      <t>工资奖金津补贴</t>
    </r>
  </si>
  <si>
    <t>样表9</t>
  </si>
  <si>
    <t>2026年上级对屏山县一般公共预算
转移支付和税收返还预算表</t>
  </si>
  <si>
    <t>转移支付名称</t>
  </si>
  <si>
    <t>上年执行数</t>
  </si>
  <si>
    <t>本年预算数</t>
  </si>
  <si>
    <t>一、一般性转移支付收入</t>
  </si>
  <si>
    <t>其中：均衡性转移支付</t>
  </si>
  <si>
    <t xml:space="preserve">      体制补助收入</t>
  </si>
  <si>
    <t xml:space="preserve">  重点生态功能区转移支付</t>
  </si>
  <si>
    <t xml:space="preserve">  县级基本财力保障机制奖补资金</t>
  </si>
  <si>
    <t xml:space="preserve">  资源枯竭城市转移支付</t>
  </si>
  <si>
    <t xml:space="preserve">  革命老区转移支付</t>
  </si>
  <si>
    <t xml:space="preserve">  民族地区转移支付</t>
  </si>
  <si>
    <t xml:space="preserve">  欠发达地区转移支付</t>
  </si>
  <si>
    <t xml:space="preserve">  产粮(油)大县奖励资金收入</t>
  </si>
  <si>
    <r>
      <rPr>
        <sz val="12"/>
        <rFont val="宋体"/>
        <charset val="134"/>
      </rPr>
      <t xml:space="preserve"> </t>
    </r>
    <r>
      <rPr>
        <sz val="12"/>
        <rFont val="宋体"/>
        <charset val="134"/>
      </rPr>
      <t xml:space="preserve"> </t>
    </r>
    <r>
      <rPr>
        <sz val="12"/>
        <rFont val="宋体"/>
        <charset val="134"/>
      </rPr>
      <t>结算补助收入</t>
    </r>
  </si>
  <si>
    <r>
      <rPr>
        <sz val="12"/>
        <rFont val="宋体"/>
        <charset val="134"/>
      </rPr>
      <t xml:space="preserve">  </t>
    </r>
    <r>
      <rPr>
        <sz val="12"/>
        <rFont val="宋体"/>
        <charset val="134"/>
      </rPr>
      <t>企业事业单位划转补助收入</t>
    </r>
  </si>
  <si>
    <t xml:space="preserve">  固定数额补助收入 </t>
  </si>
  <si>
    <t xml:space="preserve"> 巩固脱贫攻坚成果衔接乡村振兴转移支付收入</t>
  </si>
  <si>
    <r>
      <rPr>
        <sz val="12"/>
        <rFont val="宋体"/>
        <charset val="134"/>
      </rPr>
      <t xml:space="preserve"> </t>
    </r>
    <r>
      <rPr>
        <sz val="12"/>
        <rFont val="宋体"/>
        <charset val="134"/>
      </rPr>
      <t xml:space="preserve"> 贫困地区转移支付收入</t>
    </r>
  </si>
  <si>
    <t xml:space="preserve">     共同财政事权转移支付</t>
  </si>
  <si>
    <t xml:space="preserve">      其中：公共安全共同财政事权转移支付收入</t>
  </si>
  <si>
    <t xml:space="preserve">     教育共同财政事权转移支付收入</t>
  </si>
  <si>
    <r>
      <rPr>
        <sz val="12"/>
        <rFont val="宋体"/>
        <charset val="134"/>
      </rPr>
      <t xml:space="preserve"> </t>
    </r>
    <r>
      <rPr>
        <sz val="12"/>
        <rFont val="宋体"/>
        <charset val="134"/>
      </rPr>
      <t xml:space="preserve">    科学技术</t>
    </r>
    <r>
      <rPr>
        <sz val="12"/>
        <rFont val="宋体"/>
        <charset val="134"/>
      </rPr>
      <t>共同财政事权转移支付收入</t>
    </r>
  </si>
  <si>
    <t xml:space="preserve">     文化旅游体育与传媒共同财政事权转移支付收入</t>
  </si>
  <si>
    <t xml:space="preserve">     社会保障和就业共同财政事权转移支付收入</t>
  </si>
  <si>
    <t xml:space="preserve">     医疗卫生共同财政事权转移支付收入</t>
  </si>
  <si>
    <t xml:space="preserve">     节能环保共同财政事权转移支付收入</t>
  </si>
  <si>
    <t xml:space="preserve">     城乡社区共同财政事权转移支付收入</t>
  </si>
  <si>
    <t xml:space="preserve">     农林水共同财政事权转移支付收入</t>
  </si>
  <si>
    <t xml:space="preserve">     交通运输共同财政事权转移支付收入</t>
  </si>
  <si>
    <t xml:space="preserve">     金融共同财政事权转移支付收入</t>
  </si>
  <si>
    <t xml:space="preserve">     资源勘探工业信息等共同财政事权转移支付收入</t>
  </si>
  <si>
    <t xml:space="preserve">     商业服务业等共同财政事权转移支付收入</t>
  </si>
  <si>
    <t xml:space="preserve">     住房保障共同财政事权转移支付收入</t>
  </si>
  <si>
    <t xml:space="preserve">     灾害防治及应急管理共同财政事权转移支付收入</t>
  </si>
  <si>
    <t xml:space="preserve">     增值税留抵退税转移支付收入</t>
  </si>
  <si>
    <t xml:space="preserve">     其他退税减税降费转移支付收入</t>
  </si>
  <si>
    <t xml:space="preserve">     补充县区财力转移支付收入</t>
  </si>
  <si>
    <t xml:space="preserve">  其他共同财政事权转移支付收入</t>
  </si>
  <si>
    <t xml:space="preserve"> 其他一般性转移支付收入</t>
  </si>
  <si>
    <t xml:space="preserve"> 税收返还</t>
  </si>
  <si>
    <t>二、专项转移支付收入</t>
  </si>
  <si>
    <t>其中：一般公共服务</t>
  </si>
  <si>
    <r>
      <rPr>
        <sz val="12"/>
        <rFont val="宋体"/>
        <charset val="134"/>
      </rPr>
      <t xml:space="preserve">          </t>
    </r>
    <r>
      <rPr>
        <sz val="12"/>
        <rFont val="宋体"/>
        <charset val="134"/>
      </rPr>
      <t xml:space="preserve">   国防</t>
    </r>
  </si>
  <si>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</si>
  <si>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</si>
  <si>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</si>
  <si>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</si>
  <si>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</si>
  <si>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</si>
  <si>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</si>
  <si>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</si>
  <si>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</si>
  <si>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</si>
  <si>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资源勘探工业信息等</t>
  </si>
  <si>
    <t xml:space="preserve">             商业服务业等</t>
  </si>
  <si>
    <t xml:space="preserve">             金融</t>
  </si>
  <si>
    <t xml:space="preserve">             粮油物资储备</t>
  </si>
  <si>
    <t xml:space="preserve">             自然资源海洋气象等</t>
  </si>
  <si>
    <t xml:space="preserve">             灾害防治及应急管理</t>
  </si>
  <si>
    <t xml:space="preserve">             其他收入</t>
  </si>
  <si>
    <t>样表10</t>
  </si>
  <si>
    <t>转移支付项目名称</t>
  </si>
  <si>
    <r>
      <rPr>
        <b/>
        <sz val="12"/>
        <color theme="1"/>
        <rFont val="宋体"/>
        <charset val="134"/>
      </rPr>
      <t>地</t>
    </r>
    <r>
      <rPr>
        <b/>
        <sz val="12"/>
        <color theme="1"/>
        <rFont val="Times New Roman"/>
        <charset val="134"/>
      </rPr>
      <t xml:space="preserve">     </t>
    </r>
    <r>
      <rPr>
        <b/>
        <sz val="12"/>
        <color theme="1"/>
        <rFont val="宋体"/>
        <charset val="134"/>
      </rPr>
      <t>区</t>
    </r>
  </si>
  <si>
    <t>XX县（市、区）</t>
  </si>
  <si>
    <t>待清算分配数</t>
  </si>
  <si>
    <t>备注：对下级没有补助，此表无数据</t>
  </si>
  <si>
    <t>样表11</t>
  </si>
  <si>
    <t xml:space="preserve">2026年屏山县级预算内基本建设支出预算表 </t>
  </si>
  <si>
    <t>单位:万元，%</t>
  </si>
  <si>
    <t>预算科目（项目）</t>
  </si>
  <si>
    <t>为上年执行</t>
  </si>
  <si>
    <t>一、本级支出</t>
  </si>
  <si>
    <t>（一）一般公共服务支出</t>
  </si>
  <si>
    <t>项目一</t>
  </si>
  <si>
    <t>（二）公共安全支出</t>
  </si>
  <si>
    <t>（三）教育支出</t>
  </si>
  <si>
    <t>（四）科学技术支出</t>
  </si>
  <si>
    <t>（五）文化旅游体育与传媒支出</t>
  </si>
  <si>
    <t>二、对地方转移支付</t>
  </si>
  <si>
    <t>预算内基本建设支出合计</t>
  </si>
  <si>
    <t>本级支出合计</t>
  </si>
  <si>
    <t>对地方转移支付合计</t>
  </si>
  <si>
    <t>备注：此表无数据</t>
  </si>
  <si>
    <t>样表12</t>
  </si>
  <si>
    <t>2026年屏山县本级重大投资计划和项目情况表</t>
  </si>
  <si>
    <t>项目名称</t>
  </si>
  <si>
    <t>建设
性质</t>
  </si>
  <si>
    <t>建设
年限</t>
  </si>
  <si>
    <t>总投资</t>
  </si>
  <si>
    <t>预算内投资</t>
  </si>
  <si>
    <t>建设内容</t>
  </si>
  <si>
    <t>备注</t>
  </si>
  <si>
    <t>承诺
资金</t>
  </si>
  <si>
    <t>已安排
投资</t>
  </si>
  <si>
    <t>20XX年
投资建议</t>
  </si>
  <si>
    <t>建设
总规模</t>
  </si>
  <si>
    <t>20XX年
建设内容</t>
  </si>
  <si>
    <t>一、重大基础设施</t>
  </si>
  <si>
    <t>项目二</t>
  </si>
  <si>
    <t>二、重大社会事业和民生工程</t>
  </si>
  <si>
    <t>三、重大创新平台</t>
  </si>
  <si>
    <t>合  计</t>
  </si>
  <si>
    <t>样表13</t>
  </si>
  <si>
    <t>2026年屏山县政府性基金预算收入预算表</t>
  </si>
  <si>
    <t>一、政府性基金收入</t>
  </si>
  <si>
    <t>农网还贷资金收入</t>
  </si>
  <si>
    <t>国家电影事业发展专项资金收入</t>
  </si>
  <si>
    <t>国有土地收益基金收入</t>
  </si>
  <si>
    <t>农业土地开发资金收入</t>
  </si>
  <si>
    <t>国有土地使用权出让收入</t>
  </si>
  <si>
    <t>大中型水库库区基金收入</t>
  </si>
  <si>
    <t>彩票公益金收入</t>
  </si>
  <si>
    <t>城市基础设施配套费收入</t>
  </si>
  <si>
    <t>污水处理费收入</t>
  </si>
  <si>
    <t>其他地方自行试点项目收益专项债券对应项目专项收入</t>
  </si>
  <si>
    <t>其他政府性基金收入</t>
  </si>
  <si>
    <t>二、专项债务对应项目专项收入</t>
  </si>
  <si>
    <t>港口建设费专项债务对应项目专项收入</t>
  </si>
  <si>
    <t>国家电影事业发展专项资金专项债务对应项目专项收入</t>
  </si>
  <si>
    <t>国有土地使用权出让金专项债务对应项目专项收入</t>
  </si>
  <si>
    <t>国有土地收益基金专项债务对应项目专项收入</t>
  </si>
  <si>
    <t>农业土地开发资金专项债务对应项目专项收入</t>
  </si>
  <si>
    <t>其他政府性基金专项债务对应项目专项收入</t>
  </si>
  <si>
    <t>政府性基金预算收入合计</t>
  </si>
  <si>
    <t>样表14</t>
  </si>
  <si>
    <t>2026年屏山县政府性基金预算支出预算表</t>
  </si>
  <si>
    <t>一、科学技术支出</t>
  </si>
  <si>
    <t>核电站乏燃料处理处置基金支出</t>
  </si>
  <si>
    <t>二、文化旅游体育与传媒支出</t>
  </si>
  <si>
    <t>国家电影事业发展专项资金安排的支出</t>
  </si>
  <si>
    <t>旅游发展基金支出</t>
  </si>
  <si>
    <t>国家电影事业发展专项资金对应专项债务收入安排的支出</t>
  </si>
  <si>
    <t>三、社会保障和就业支出</t>
  </si>
  <si>
    <t>大中型水库移民后期扶持基金支出</t>
  </si>
  <si>
    <t>小型水库移民扶助基金安排的支出</t>
  </si>
  <si>
    <t>小型水库移民扶助基金对应专项债务收入安排的支出</t>
  </si>
  <si>
    <t>四、节能环保支出</t>
  </si>
  <si>
    <t>可再生能源电价附加收入安排的支出</t>
  </si>
  <si>
    <t>五、城乡社区支出</t>
  </si>
  <si>
    <t>国有土地使用权出让收入安排的支出</t>
  </si>
  <si>
    <t>国有土地收益基金安排的支出</t>
  </si>
  <si>
    <t>农业土地开发资金安排的支出</t>
  </si>
  <si>
    <t>城市基础设施配套费安排的支出</t>
  </si>
  <si>
    <t>污水处理费安排的支出</t>
  </si>
  <si>
    <t>土地储备专项债券收入安排的支出</t>
  </si>
  <si>
    <t>棚户区改造专项债券收入安排的支出</t>
  </si>
  <si>
    <t>城市基础设施配套费对应专项债务收入安排的支出</t>
  </si>
  <si>
    <t>污水处理费对应专项债务收入安排的支出</t>
  </si>
  <si>
    <t>国有土地使用权出让收入对应专项债务收入安排的支出</t>
  </si>
  <si>
    <t>六、农林水支出</t>
  </si>
  <si>
    <t>大中型水库库区基金安排的支出</t>
  </si>
  <si>
    <t>国家重大水利工程建设基金安排的支出</t>
  </si>
  <si>
    <t>大中型水库库区基金对应专项债务收入安排的支出</t>
  </si>
  <si>
    <t>国家重大水利工程建设基金对应专项债务收入安排的支出</t>
  </si>
  <si>
    <t>七、交通运输支出</t>
  </si>
  <si>
    <t>车辆通行费安排的支出</t>
  </si>
  <si>
    <t>港口建设费安排的支出</t>
  </si>
  <si>
    <t>民航发展基金支出</t>
  </si>
  <si>
    <t>政府收费公路专项债券收入安排的支出</t>
  </si>
  <si>
    <t>车辆通行费对应专项债务收入安排的支出</t>
  </si>
  <si>
    <t>港口建设费对应专项债务收入安排的支出</t>
  </si>
  <si>
    <t>八、资源勘探工业信息等支出</t>
  </si>
  <si>
    <t>农网还贷资金支出</t>
  </si>
  <si>
    <t>超长期特别国债</t>
  </si>
  <si>
    <t>九、其他支出</t>
  </si>
  <si>
    <t>其他政府性基金及对应专项债务收入安排的支出</t>
  </si>
  <si>
    <t>彩票发行销售机构业务费安排的支出</t>
  </si>
  <si>
    <t>彩票公益金安排的支出</t>
  </si>
  <si>
    <t>十、债务付息支出</t>
  </si>
  <si>
    <t>地方政府专项债务付息支出</t>
  </si>
  <si>
    <t>十一、债务发行费用支出</t>
  </si>
  <si>
    <t>地方政府专项债务发行费用支出</t>
  </si>
  <si>
    <t>十二、抗疫特别国债安排的支出</t>
  </si>
  <si>
    <t>政府性基金预算支出合计</t>
  </si>
  <si>
    <t>样表15</t>
  </si>
  <si>
    <t>2026年屏山县政府性基金预算收支预算平衡表</t>
  </si>
  <si>
    <t>政府性基金预算收入</t>
  </si>
  <si>
    <t>政府性基金预算支出</t>
  </si>
  <si>
    <t>地方政府专项债务还本支出</t>
  </si>
  <si>
    <t>地方政府专项债务转贷收入</t>
  </si>
  <si>
    <t>样表16</t>
  </si>
  <si>
    <t>2026年屏山县级政府性基金预算收入预算表</t>
  </si>
  <si>
    <t>样表17</t>
  </si>
  <si>
    <t>2026年屏山县级政府性基金预算支出预算表</t>
  </si>
  <si>
    <t xml:space="preserve">     ……</t>
  </si>
  <si>
    <t>七、资源勘探工业信息等支出</t>
  </si>
  <si>
    <t>八、其他支出</t>
  </si>
  <si>
    <t>九、债务付息支出</t>
  </si>
  <si>
    <t>支出合计</t>
  </si>
  <si>
    <t>样表18</t>
  </si>
  <si>
    <t>2026年屏山县级政府性基金预算收支预算平衡表</t>
  </si>
  <si>
    <t>样表19</t>
  </si>
  <si>
    <t>2026年屏山县对下政府性基金预算
转移支付预算表</t>
  </si>
  <si>
    <t>预    算    科    目</t>
  </si>
  <si>
    <t>一、文化旅游体育与传媒支出</t>
  </si>
  <si>
    <t xml:space="preserve">       国家电影事业发展专项资金安排的支出</t>
  </si>
  <si>
    <t xml:space="preserve">          其他国家电影事业发展专项资金支出</t>
  </si>
  <si>
    <t>二、社会保障和就业支出</t>
  </si>
  <si>
    <t xml:space="preserve">       大中型水库移民后期扶持基金支出</t>
  </si>
  <si>
    <t xml:space="preserve">          移民补助</t>
  </si>
  <si>
    <t>三、节能环保支出</t>
  </si>
  <si>
    <t xml:space="preserve">       可再生能源电价附加收入安排的支出</t>
  </si>
  <si>
    <t xml:space="preserve">          其他可再生能源电价附加收入安排的支出</t>
  </si>
  <si>
    <t>四、城乡社区支出</t>
  </si>
  <si>
    <t xml:space="preserve">       国有土地使用权出让收入安排的支出</t>
  </si>
  <si>
    <t xml:space="preserve">          征地和拆迁补偿支出</t>
  </si>
  <si>
    <t xml:space="preserve">          土地开发支出</t>
  </si>
  <si>
    <t xml:space="preserve">          补助被征地农民支出</t>
  </si>
  <si>
    <t xml:space="preserve">          土地出让业务支出</t>
  </si>
  <si>
    <t xml:space="preserve">          其他国有土地使用权出让收入安排的支出</t>
  </si>
  <si>
    <t xml:space="preserve">       国有土地收益基金安排的支出</t>
  </si>
  <si>
    <t xml:space="preserve">       农业土地开发资金安排的支出</t>
  </si>
  <si>
    <t xml:space="preserve">       城市基础设施配套费安排的支出</t>
  </si>
  <si>
    <t xml:space="preserve">          城市公共设施</t>
  </si>
  <si>
    <t xml:space="preserve">       污水处理费安排的支出</t>
  </si>
  <si>
    <t xml:space="preserve">          污水处理设施建设和经营</t>
  </si>
  <si>
    <t>五、农林水支出</t>
  </si>
  <si>
    <t xml:space="preserve">       大中型水库库区基金安排的支出</t>
  </si>
  <si>
    <t xml:space="preserve">          基础设施建设和经济发展</t>
  </si>
  <si>
    <t xml:space="preserve">       国家重大水利工程建设基金安排的支出</t>
  </si>
  <si>
    <t xml:space="preserve">          其他重大水利工程建设基金支出</t>
  </si>
  <si>
    <t>六、交通运输支出</t>
  </si>
  <si>
    <t xml:space="preserve">       车辆通行费安排的支出</t>
  </si>
  <si>
    <t xml:space="preserve">          其他车辆通行费安排的支出</t>
  </si>
  <si>
    <t xml:space="preserve">       农网还贷资金支出</t>
  </si>
  <si>
    <t xml:space="preserve">          其他农网还贷资金支出</t>
  </si>
  <si>
    <t xml:space="preserve">       其他政府性基金及对应专项债务收入安排的支出</t>
  </si>
  <si>
    <t xml:space="preserve">          其他政府性基金债务收入安排的支出</t>
  </si>
  <si>
    <t xml:space="preserve">       国有土地使用权出让金债务付息支出</t>
  </si>
  <si>
    <t xml:space="preserve">       土地储备专项债券付息支出</t>
  </si>
  <si>
    <t>十、债务发行费用支出</t>
  </si>
  <si>
    <t xml:space="preserve">       国有土地使用权出让金债务发行费用支出</t>
  </si>
  <si>
    <t>样表20</t>
  </si>
  <si>
    <t>2026年屏山县国有资本经营预算收入预算表</t>
  </si>
  <si>
    <t>单位：万元，%</t>
  </si>
  <si>
    <t>预  算  科  目</t>
  </si>
  <si>
    <t>2025年
执行数</t>
  </si>
  <si>
    <t>2026年
预算数</t>
  </si>
  <si>
    <t>为上年
执行</t>
  </si>
  <si>
    <t>一、利润收入</t>
  </si>
  <si>
    <r>
      <rPr>
        <sz val="11"/>
        <rFont val="宋体"/>
        <charset val="134"/>
      </rPr>
      <t xml:space="preserve"> </t>
    </r>
    <r>
      <rPr>
        <sz val="11"/>
        <rFont val="宋体"/>
        <charset val="134"/>
      </rPr>
      <t xml:space="preserve">   </t>
    </r>
    <r>
      <rPr>
        <sz val="11"/>
        <rFont val="宋体"/>
        <charset val="134"/>
      </rPr>
      <t>烟草企业利润收入</t>
    </r>
  </si>
  <si>
    <t xml:space="preserve">    石油石化企业利润收入</t>
  </si>
  <si>
    <t xml:space="preserve">    电力企业利润收入</t>
  </si>
  <si>
    <t xml:space="preserve">    其他国有资本经营预算企业利润收入</t>
  </si>
  <si>
    <t>二、股利、股息收入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</si>
  <si>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</si>
  <si>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</si>
  <si>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</si>
  <si>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</si>
  <si>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三、产权转让收入</t>
  </si>
  <si>
    <t xml:space="preserve">    国有股减持收入</t>
  </si>
  <si>
    <t xml:space="preserve">    国有股权、股份转让收入</t>
  </si>
  <si>
    <t xml:space="preserve">    国有独资企业产权转让收入</t>
  </si>
  <si>
    <t xml:space="preserve">    其他国有资本经营预算企业产权转让收入</t>
  </si>
  <si>
    <t>四、清算收入</t>
  </si>
  <si>
    <t xml:space="preserve">    国有股权、股份清算收入</t>
  </si>
  <si>
    <t xml:space="preserve">    国有独资企业清算收入</t>
  </si>
  <si>
    <t xml:space="preserve">    其他国有资本经营预算企业清算收入</t>
  </si>
  <si>
    <t>五、其他收入</t>
  </si>
  <si>
    <t xml:space="preserve">    其他国有资本经营预算收入</t>
  </si>
  <si>
    <t>国有资本经营预算收入合计</t>
  </si>
  <si>
    <t>样表21</t>
  </si>
  <si>
    <t>2026年屏山县国有资本经营预算支出预算表</t>
  </si>
  <si>
    <t>一、解决历史遗留问题及改革成本支出</t>
  </si>
  <si>
    <t xml:space="preserve">        厂办大集体改革支出</t>
  </si>
  <si>
    <t xml:space="preserve"> “三供一业”移交补助支出</t>
  </si>
  <si>
    <t xml:space="preserve"> 国有企业办职教幼教补助支出</t>
  </si>
  <si>
    <t xml:space="preserve">                               </t>
  </si>
  <si>
    <t xml:space="preserve"> 其他解决历史遗留问题及改革成本支出</t>
  </si>
  <si>
    <t>二、国有企业资本金注入</t>
  </si>
  <si>
    <t xml:space="preserve"> 国有经济结构调整支出</t>
  </si>
  <si>
    <t xml:space="preserve"> 公益性设施投资支出</t>
  </si>
  <si>
    <t xml:space="preserve"> 前瞻性战略性产业发展支出</t>
  </si>
  <si>
    <t xml:space="preserve"> 其他国有企业资本金注入</t>
  </si>
  <si>
    <t>三、国有企业政策性补贴</t>
  </si>
  <si>
    <t xml:space="preserve"> 国有企业政策性补贴</t>
  </si>
  <si>
    <t>四、其他国有资本经营预算支出</t>
  </si>
  <si>
    <t xml:space="preserve"> 其他国有资本经营预算支出</t>
  </si>
  <si>
    <t>国有资本经营预算支出合计</t>
  </si>
  <si>
    <t>样表22</t>
  </si>
  <si>
    <t>2026年屏山县国有资本经营预算收支预算平衡表</t>
  </si>
  <si>
    <t>国有资本经营预算收入</t>
  </si>
  <si>
    <t>国有资本经营预算支出</t>
  </si>
  <si>
    <t xml:space="preserve">  上级补助收入</t>
  </si>
  <si>
    <t xml:space="preserve">  上解支出</t>
  </si>
  <si>
    <t xml:space="preserve">  上年结余收入</t>
  </si>
  <si>
    <t xml:space="preserve">  调出资金</t>
  </si>
  <si>
    <t>样表23</t>
  </si>
  <si>
    <t>2026年屏山县级国有资本经营预算收入预算表</t>
  </si>
  <si>
    <t xml:space="preserve">    ……</t>
  </si>
  <si>
    <t>样表24</t>
  </si>
  <si>
    <t>2026年屏山县级国有资本经营预算支出预算表</t>
  </si>
  <si>
    <t xml:space="preserve">        厂办大集体改革支出 </t>
  </si>
  <si>
    <t>样表25</t>
  </si>
  <si>
    <t>2026年屏山县级国有资本经营预算收支预算平衡表</t>
  </si>
  <si>
    <t xml:space="preserve">  补助下级支出</t>
  </si>
  <si>
    <t xml:space="preserve">  上解收入</t>
  </si>
  <si>
    <t>样表26</t>
  </si>
  <si>
    <t>2026年屏山县对下国有资本经营预算
转移支付预算表</t>
  </si>
  <si>
    <r>
      <rPr>
        <b/>
        <sz val="11"/>
        <rFont val="宋体"/>
        <charset val="134"/>
      </rPr>
      <t>预 算</t>
    </r>
    <r>
      <rPr>
        <b/>
        <sz val="11"/>
        <rFont val="宋体"/>
        <charset val="134"/>
      </rPr>
      <t xml:space="preserve"> </t>
    </r>
    <r>
      <rPr>
        <b/>
        <sz val="11"/>
        <rFont val="宋体"/>
        <charset val="134"/>
      </rPr>
      <t>科</t>
    </r>
    <r>
      <rPr>
        <b/>
        <sz val="11"/>
        <rFont val="宋体"/>
        <charset val="134"/>
      </rPr>
      <t xml:space="preserve"> </t>
    </r>
    <r>
      <rPr>
        <b/>
        <sz val="11"/>
        <rFont val="宋体"/>
        <charset val="134"/>
      </rPr>
      <t>目</t>
    </r>
  </si>
  <si>
    <t>执行数</t>
  </si>
  <si>
    <t>为上年
执行数</t>
  </si>
  <si>
    <t xml:space="preserve"> ……</t>
  </si>
  <si>
    <t>样表27</t>
  </si>
  <si>
    <t>屏山县2026年地方政府债务限额及余额预算情况表</t>
  </si>
  <si>
    <t>地   区</t>
  </si>
  <si>
    <t>2025年债务限额</t>
  </si>
  <si>
    <t>2025年债务余额预计执行数</t>
  </si>
  <si>
    <t>一般债务</t>
  </si>
  <si>
    <t>专项债务</t>
  </si>
  <si>
    <t>公  式</t>
  </si>
  <si>
    <t>A=B+C</t>
  </si>
  <si>
    <t>B</t>
  </si>
  <si>
    <t>C</t>
  </si>
  <si>
    <t>D=E+F</t>
  </si>
  <si>
    <t>E</t>
  </si>
  <si>
    <t>F</t>
  </si>
  <si>
    <t>屏山县合计</t>
  </si>
  <si>
    <t xml:space="preserve">  一、屏山县本级</t>
  </si>
  <si>
    <t xml:space="preserve">  二、屏山县下级合计</t>
  </si>
  <si>
    <t xml:space="preserve">    （一）下级地区1</t>
  </si>
  <si>
    <t xml:space="preserve">    （二）下级地区2</t>
  </si>
  <si>
    <t>注：1.本表反映上一年度本地区、本级及所属地区地方政府债务限额及余额预计执行数。
    2.本表由县级以上地方各级财政部门在本级人民代表大会批准预算后二十日内公开。</t>
  </si>
  <si>
    <t>样表28</t>
  </si>
  <si>
    <t>屏山县地方政府一般债务余额情况表</t>
  </si>
  <si>
    <t>项    目</t>
  </si>
  <si>
    <t>一、2024年末地方政府一般债务余额实际数</t>
  </si>
  <si>
    <t>二、2025年末地方政府一般债务限额</t>
  </si>
  <si>
    <t>三、2025年地方政府一般债务发行额</t>
  </si>
  <si>
    <t xml:space="preserve">    中央转贷地方的国际金融组织和外国政府贷款</t>
  </si>
  <si>
    <t xml:space="preserve">    2025年地方政府一般债券发行额</t>
  </si>
  <si>
    <t>四、2025年地方政府一般债务还本额</t>
  </si>
  <si>
    <t>五、2025年末地方政府一般债务余额预计执行数</t>
  </si>
  <si>
    <t>六、2025年末地方政府一般债务剩余年限（年）</t>
  </si>
  <si>
    <t>七、2026年地方政府一般债务新增举债额度</t>
  </si>
  <si>
    <t>八、2026年地方政府一般债务限额</t>
  </si>
  <si>
    <t>注：1.本表反映本地区上两年度一般债务余额，上一年度一般债务限额、发行额、还本支出及余额，本年度一般债务新增举债额度及限额。
    2.本表由县级以上地方各级财政部门在本级人民代表大会批准预算后二十日内公开。</t>
  </si>
  <si>
    <t>样表29</t>
  </si>
  <si>
    <t>屏山县地方政府专项债务余额情况表</t>
  </si>
  <si>
    <t>一、2024年末地方政府专项债务余额实际数</t>
  </si>
  <si>
    <t>二、2025年末地方政府专项债务限额</t>
  </si>
  <si>
    <t>三、2025年地方政府专项债务发行额</t>
  </si>
  <si>
    <t>四、2025年地方政府专项债务还本额</t>
  </si>
  <si>
    <t>五、2025年末地方政府专项债务余额预计执行数</t>
  </si>
  <si>
    <t>六、2025年末地方政府专项债务剩余年限（年）</t>
  </si>
  <si>
    <t>七、2026年地方政府专项债务新增举债额度</t>
  </si>
  <si>
    <t>八、2026年末地方政府专项债务限额</t>
  </si>
  <si>
    <t>注：1.本表反映本地区上两年度专项债务余额，上一年度专项债务限额、发行额、还本支出及余额，本年度专项债务新增举债额度及限额。
    2.本表由县级以上地方各级财政部门在本级人民代表大会批准预算后二十日内公开。</t>
  </si>
  <si>
    <t>样表30</t>
  </si>
  <si>
    <t>屏山县地方政府债券发行及还本付息情况表</t>
  </si>
  <si>
    <t>公式</t>
  </si>
  <si>
    <t>本地区</t>
  </si>
  <si>
    <t>本级</t>
  </si>
  <si>
    <t>一、2025年发行预计执行数</t>
  </si>
  <si>
    <t>A=B+D</t>
  </si>
  <si>
    <t>（一）一般债券</t>
  </si>
  <si>
    <t xml:space="preserve">   其中：再融资债券</t>
  </si>
  <si>
    <t>（二）专项债券</t>
  </si>
  <si>
    <t>D</t>
  </si>
  <si>
    <t>二、2025年还本预计执行数</t>
  </si>
  <si>
    <t>F=G+H</t>
  </si>
  <si>
    <t>G</t>
  </si>
  <si>
    <t>H</t>
  </si>
  <si>
    <t>三、2025年付息预计执行数</t>
  </si>
  <si>
    <t>I=J+K</t>
  </si>
  <si>
    <t>J</t>
  </si>
  <si>
    <t>K</t>
  </si>
  <si>
    <t>四、2026年还本预算数</t>
  </si>
  <si>
    <t>L=M+O</t>
  </si>
  <si>
    <t>M</t>
  </si>
  <si>
    <t xml:space="preserve">   其中：再融资</t>
  </si>
  <si>
    <t xml:space="preserve">         财政预算安排 </t>
  </si>
  <si>
    <t>N</t>
  </si>
  <si>
    <t>O</t>
  </si>
  <si>
    <t xml:space="preserve">         财政预算安排</t>
  </si>
  <si>
    <t>P</t>
  </si>
  <si>
    <t>五、2026年付息预算数</t>
  </si>
  <si>
    <t>Q=R+S</t>
  </si>
  <si>
    <t>R</t>
  </si>
  <si>
    <t>S</t>
  </si>
  <si>
    <t>注：1.本表反映本地区、本级上一年度地方政府债券（含再融资债券）发行及还本付息支出预计执行数、本年度地方政府债券还本付息支出预算数等。
    2.本表由县级以上地方各级财政部门在本级人民代表大会批准预算后二十日内公开。</t>
  </si>
  <si>
    <t>样表31</t>
  </si>
  <si>
    <t>屏山县本级2025年地方政府专项债务表</t>
  </si>
  <si>
    <t>项目</t>
  </si>
  <si>
    <t>一、专项债券收入</t>
  </si>
  <si>
    <t>二、专项债券支出</t>
  </si>
  <si>
    <t>三、还本付息</t>
  </si>
  <si>
    <t xml:space="preserve">    其中：还本预计执行数</t>
  </si>
  <si>
    <t xml:space="preserve">          付息预计执行数</t>
  </si>
  <si>
    <t>四、项目负债规模</t>
  </si>
  <si>
    <t>五、已发行专项债券期限（年）</t>
  </si>
  <si>
    <t>六、已发行专项债券利率（%）</t>
  </si>
  <si>
    <t>注：1.本表反映上一年度本级政府专项债券收入、支出、还本付息情况，反映本级项目的负债规模、期限、利率、还本付息等情况。
    2.本表由县级以上地方各级财政部门在本级人民代表大会批准预算后二十日内公开。</t>
  </si>
  <si>
    <t>样表32</t>
  </si>
  <si>
    <t>屏山县本级2025年新增政府债券项目实施情况表</t>
  </si>
  <si>
    <t>区划名称</t>
  </si>
  <si>
    <t>项目实施单位</t>
  </si>
  <si>
    <t>新增债券资金发行金额</t>
  </si>
  <si>
    <t>财政部门资金拨付</t>
  </si>
  <si>
    <t>项目概况</t>
  </si>
  <si>
    <t>一般债券</t>
  </si>
  <si>
    <t>专项债券</t>
  </si>
  <si>
    <t>拨付金额</t>
  </si>
  <si>
    <t>拨付进度（%）</t>
  </si>
  <si>
    <t>屏山县</t>
  </si>
  <si>
    <t>县水利局</t>
  </si>
  <si>
    <t>屏山县三洞溪水库项目</t>
  </si>
  <si>
    <t>新建小（一）型水库，总库容955万立方米（其中防洪库容50万立方米），灌溉面积1200亩。三洞溪水库正常蓄水位677.5米，正常蓄水位以下库容869万立方米,校核洪水位679.77米，总库容955万立方米,县城供水人口18.65万人，属于IV等小(1)型水库工程。水库工程由水库枢纽工程和输水工程两大部分组成。</t>
  </si>
  <si>
    <t>县住建局、屏山镇</t>
  </si>
  <si>
    <t>屏山县县城老旧小区提升改造工程（一期）</t>
  </si>
  <si>
    <t>项目主要对金江、富康、明珠及景秀等20个小区（建筑面积约85万平方米、覆盖居民约7700户）进行提升改造，其中新（改）建停车位约4400个、电瓶车及三轮车停车位约3000个并配套车棚，小区岗亭约39个，围墙约3300米，消防大门约31套，道路及铺设沥青约46600平方米，楼梯间改造修补约251000平方米，同步开展雨污水管网等配套基础设施改造。</t>
  </si>
  <si>
    <t>县经开区</t>
  </si>
  <si>
    <t>屏山县乡村振兴茶旅融合建设项目</t>
  </si>
  <si>
    <t>打造屏山炒青茶叶示范基地约4500亩，打造约45亩休闲茶农业体验区；建设初加工厂房6000平方米、配套道路约16.5公里、改造道路5公里、配套管网5公里；区域内农村人居环境整治，建设日处理450吨污水处理设施；改建停车位400个，配套充电设施80套，配套基础设施设备等。</t>
  </si>
  <si>
    <t>屏山县县城老旧小区提升改造工程（二期）</t>
  </si>
  <si>
    <t>主要对百合、宏福、云台等32个小区覆盖居民10704户(建筑面积约150万平方米)进行提升改造。改造小区内道路约25万平方米,楼梯间改造修补约30万平方米,雨水管网约15公里污水管网约15公里，新建停车位约3000个、电瓶车及三轮车停车位约3500个并配套车棚、充电桩，小区岗亭约60个，围墙约5000米，消防大门约45个，路灯约6000个，道路及铺设沥青约25万平方米，同步优化小区停车位、公共活动区域等公共服务设施及电力通信、垃圾收储等配套基础设施改造。</t>
  </si>
  <si>
    <t>县自规局</t>
  </si>
  <si>
    <t>屏山县存量闲置土地储备项目</t>
  </si>
  <si>
    <t>收回收购县城江北片区3个已出让未开发地块，面积173亩。本项目拟收储3个地块约173亩，全部为收回收购地块，无新增储备土地。均已纳入屏山县2025年度土地储备计划，3个地块均位于屏山县中心城区江北片区，位于城镇开发边界内。</t>
  </si>
  <si>
    <t>县农业局、锦屏镇</t>
  </si>
  <si>
    <t>锦屏镇现代农业科技产业园一期（提灌及配套设施建设项目）项目</t>
  </si>
  <si>
    <t>建设提灌站2个,配套新建蓄水池2口，山坪塘2个，配套管道12000米及电力设备等相关设施。项目建成后，年抽水量达10万方，覆盖共和、锦屏等5个村，覆盖灌溉面积3万亩，收益人数达1万人。</t>
  </si>
  <si>
    <t>县经信局、锦屏镇</t>
  </si>
  <si>
    <t>屏山县锦屏镇仓储冷链中心项目</t>
  </si>
  <si>
    <t>屏山县锦屏镇仓储冷链中心，建筑面积约9589.29㎡，包括:新建恒温物流分拣配送仓库2栋，建筑面积3356.72㎡，新建冷链冻库3栋，建筑面积6232.57㎡，设置大型停车位20个，小型停车位20个，20个充电桩，占地面积2204㎡，新建交易中心道路约1公里，并配套电力设备房、安保室、包装材料堆放场地等基础设施，采购叉车、选果机等设备。</t>
  </si>
  <si>
    <t>屏山县经开区产业园基础设施建设项目</t>
  </si>
  <si>
    <t>项目总占地面积约300亩。主要建设内容包括新建标准厂房约18.9万平方米、综合管网约2千米，停车场8500平方米、停车位300个、新能源汽车充电桩150个，及相关园区道路基础设施等。</t>
  </si>
  <si>
    <t>县发改局、县公安局</t>
  </si>
  <si>
    <t>屏山县城区智慧交通建设项目</t>
  </si>
  <si>
    <t>主要包括智慧交通与应急指挥系统、大数据管控平台、应用系统、基础支撑系统等；并完善相关电网、视频监控系统、智慧交通诱导系统（包括新增512路前端感知源和设备、测速应用设备23套、电像计算系统15套、交通流量监测采集系统2套以及购置114套全结构化球机，316 套轻智能人脸抓拍设备）等配套系统建设，实现对车辆从行驶到停放的全过程疏导和管控，并就平台数据进行采集、清洗、加工和应用，项目建成后主要服务覆盖全县主城区范围。</t>
  </si>
  <si>
    <t>县交通运输局</t>
  </si>
  <si>
    <t>S210屏山县九黄沟至真溪口段改建工程（岷江二桥）</t>
  </si>
  <si>
    <t>路线全长2.7公里，技术标准为一级，路基宽度27米，设计速度60公里每小时，沥青混凝土路面。岷江二桥为全长648米主跨长410米的中承式钢管混凝土拱桥，桥宽43.4米。</t>
  </si>
  <si>
    <t>县教育体育局</t>
  </si>
  <si>
    <t>屏山县中学校江北校区建设项目</t>
  </si>
  <si>
    <t>规划建设总用地面积约 91.5 亩，建设内容主要包含新建主体建设工程 53700㎡(教学楼 13570㎡、多功能教室 1000㎡、食堂 5120㎡、综合楼 5700 ㎡、教职工和学生宿舍 19910㎡、地下车库 8400㎡)、室外运动场 5000 ㎡、总图工程等;规划班额 42 个，学位 2100 个，规划教师 168 人。</t>
  </si>
  <si>
    <t>注：1.本表反映本级上一年度安排的新增地方政府债券资金使用情况。
    2.本表由县级以上地方各级财政部门在本级人民代表大会批准预算后二十日内公开。</t>
  </si>
  <si>
    <t>样表33</t>
  </si>
  <si>
    <t>屏山县2026年地方政府债务限额提前下达情况表</t>
  </si>
  <si>
    <t>下级</t>
  </si>
  <si>
    <t>一、2025年地方政府债务限额</t>
  </si>
  <si>
    <t>其中： 一般债务限额</t>
  </si>
  <si>
    <t xml:space="preserve">       专项债务限额</t>
  </si>
  <si>
    <t>二、提前下达的2026年新增地方政府债务限额</t>
  </si>
  <si>
    <t>注：1.本表反映本地区及本级预算中列示提前下达的新增地方政府债务限额情况。
    2.本表由县级以上地方各级财政部门在本级人民代表大会批准预算后二十日内公开。</t>
  </si>
  <si>
    <t>样表34</t>
  </si>
  <si>
    <t>屏山县本级2026年提前下达新增地方政府债券资金安排情况表</t>
  </si>
  <si>
    <t>项目领域</t>
  </si>
  <si>
    <t>项目主管部门</t>
  </si>
  <si>
    <t>债券性质</t>
  </si>
  <si>
    <t>发行金额</t>
  </si>
  <si>
    <t>注：1.本表反映本级当年提前下达的新增地方政府债券资金安排情况。
    2.本表由县级以上地方各级财政部门在本级人民代表大会批准预算后二十日内公开。</t>
  </si>
  <si>
    <t>样表35</t>
  </si>
  <si>
    <t>屏山县2026年地方政府债务限额调整情况表</t>
  </si>
  <si>
    <t>二、2025年新增地方政府债务限额</t>
  </si>
  <si>
    <t>附：提前下达的2026年新增地方政府债务限额</t>
  </si>
  <si>
    <t>G=H+I</t>
  </si>
  <si>
    <t>I</t>
  </si>
  <si>
    <t>三、2026年地方政府债务限额</t>
  </si>
  <si>
    <t>J=K+L</t>
  </si>
  <si>
    <t>L</t>
  </si>
  <si>
    <t>注：1.本表反映本地区及本级当年地方政府债务限额调整情况。
    2.本表由县级以上地方各级财政部门在本级人民代表大会常务委员会批准预算调整方案后二十日内公开。</t>
  </si>
  <si>
    <t>样表36</t>
  </si>
  <si>
    <t>屏山县2026年限额调整地方政府债券资金安排表</t>
  </si>
  <si>
    <t>序号</t>
  </si>
  <si>
    <t>注：1.本表反映本级当年新增地方政府债券资金安排情况。
    2.本表由县级以上地方各级财政部门在本级人民代表大会常务委员会批准预算调整方案后二十日内公开。</t>
  </si>
</sst>
</file>

<file path=xl/styles.xml><?xml version="1.0" encoding="utf-8"?>
<styleSheet xmlns="http://schemas.openxmlformats.org/spreadsheetml/2006/main" xmlns:mc="http://schemas.openxmlformats.org/markup-compatibility/2006" xmlns:xr9="http://schemas.microsoft.com/office/spreadsheetml/2016/revision9" mc:Ignorable="xr9">
  <numFmts count="1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yyyy&quot;年&quot;m&quot;月&quot;;@"/>
    <numFmt numFmtId="178" formatCode="0.0_ "/>
    <numFmt numFmtId="179" formatCode="0_ "/>
    <numFmt numFmtId="180" formatCode="0.0"/>
    <numFmt numFmtId="181" formatCode="#,##0_ "/>
    <numFmt numFmtId="182" formatCode="0.0_);[Red]\(0.0\)"/>
    <numFmt numFmtId="183" formatCode="____@"/>
    <numFmt numFmtId="184" formatCode="0_ ;[Red]\-0\ "/>
    <numFmt numFmtId="185" formatCode="0.0%"/>
    <numFmt numFmtId="186" formatCode="0.00_ "/>
    <numFmt numFmtId="187" formatCode="###0"/>
  </numFmts>
  <fonts count="69">
    <font>
      <sz val="12"/>
      <name val="宋体"/>
      <charset val="134"/>
    </font>
    <font>
      <sz val="12"/>
      <name val="方正黑体简体"/>
      <charset val="134"/>
    </font>
    <font>
      <sz val="20"/>
      <name val="方正小标宋简体"/>
      <charset val="134"/>
    </font>
    <font>
      <sz val="12"/>
      <name val="宋体"/>
      <charset val="134"/>
      <scheme val="major"/>
    </font>
    <font>
      <sz val="11"/>
      <name val="宋体"/>
      <charset val="134"/>
      <scheme val="major"/>
    </font>
    <font>
      <sz val="11"/>
      <color indexed="8"/>
      <name val="宋体"/>
      <charset val="134"/>
    </font>
    <font>
      <sz val="11"/>
      <color theme="1"/>
      <name val="宋体"/>
      <charset val="134"/>
      <scheme val="minor"/>
    </font>
    <font>
      <sz val="20"/>
      <color indexed="8"/>
      <name val="方正小标宋简体"/>
      <charset val="134"/>
    </font>
    <font>
      <sz val="12"/>
      <color indexed="8"/>
      <name val="宋体"/>
      <charset val="134"/>
      <scheme val="major"/>
    </font>
    <font>
      <sz val="11"/>
      <color indexed="8"/>
      <name val="宋体"/>
      <charset val="134"/>
      <scheme val="major"/>
    </font>
    <font>
      <b/>
      <sz val="11"/>
      <name val="宋体"/>
      <charset val="134"/>
      <scheme val="major"/>
    </font>
    <font>
      <sz val="11"/>
      <name val="宋体"/>
      <charset val="134"/>
    </font>
    <font>
      <b/>
      <sz val="11"/>
      <name val="宋体"/>
      <charset val="134"/>
    </font>
    <font>
      <sz val="12"/>
      <color indexed="8"/>
      <name val="方正黑体简体"/>
      <charset val="134"/>
    </font>
    <font>
      <sz val="12"/>
      <color indexed="8"/>
      <name val="宋体"/>
      <charset val="134"/>
    </font>
    <font>
      <b/>
      <sz val="11"/>
      <color indexed="8"/>
      <name val="宋体"/>
      <charset val="134"/>
    </font>
    <font>
      <sz val="12"/>
      <color theme="1"/>
      <name val="方正黑体简体"/>
      <charset val="134"/>
    </font>
    <font>
      <sz val="20"/>
      <color theme="1"/>
      <name val="方正小标宋简体"/>
      <charset val="134"/>
    </font>
    <font>
      <sz val="12"/>
      <color theme="1"/>
      <name val="宋体"/>
      <charset val="134"/>
      <scheme val="minor"/>
    </font>
    <font>
      <sz val="12"/>
      <name val="黑体"/>
      <charset val="134"/>
    </font>
    <font>
      <sz val="11"/>
      <color indexed="8"/>
      <name val="宋体"/>
      <charset val="134"/>
      <scheme val="minor"/>
    </font>
    <font>
      <sz val="9"/>
      <name val="宋体"/>
      <charset val="134"/>
    </font>
    <font>
      <sz val="12"/>
      <color theme="1"/>
      <name val="宋体"/>
      <charset val="134"/>
    </font>
    <font>
      <sz val="11"/>
      <color theme="1"/>
      <name val="宋体"/>
      <charset val="134"/>
    </font>
    <font>
      <b/>
      <sz val="11"/>
      <color theme="1"/>
      <name val="宋体"/>
      <charset val="134"/>
      <scheme val="minor"/>
    </font>
    <font>
      <sz val="12"/>
      <color indexed="8"/>
      <name val="宋体"/>
      <charset val="134"/>
      <scheme val="minor"/>
    </font>
    <font>
      <b/>
      <sz val="11"/>
      <color indexed="8"/>
      <name val="宋体"/>
      <charset val="134"/>
      <scheme val="minor"/>
    </font>
    <font>
      <b/>
      <sz val="12"/>
      <name val="宋体"/>
      <charset val="134"/>
    </font>
    <font>
      <sz val="11"/>
      <name val="宋体"/>
      <charset val="134"/>
      <scheme val="minor"/>
    </font>
    <font>
      <sz val="12"/>
      <name val="Arial Narrow"/>
      <charset val="134"/>
    </font>
    <font>
      <b/>
      <sz val="12"/>
      <name val="方正黑体简体"/>
      <charset val="134"/>
    </font>
    <font>
      <b/>
      <sz val="12"/>
      <color indexed="8"/>
      <name val="方正黑体简体"/>
      <charset val="134"/>
    </font>
    <font>
      <sz val="11"/>
      <name val="Times New Roman"/>
      <charset val="134"/>
    </font>
    <font>
      <sz val="9"/>
      <color indexed="8"/>
      <name val="宋体"/>
      <charset val="134"/>
      <scheme val="minor"/>
    </font>
    <font>
      <sz val="12"/>
      <color theme="1"/>
      <name val="Times New Roman"/>
      <charset val="134"/>
    </font>
    <font>
      <b/>
      <sz val="12"/>
      <color theme="1"/>
      <name val="宋体"/>
      <charset val="134"/>
    </font>
    <font>
      <b/>
      <sz val="12"/>
      <color theme="1"/>
      <name val="Times New Roman"/>
      <charset val="134"/>
    </font>
    <font>
      <sz val="10"/>
      <name val="宋体"/>
      <charset val="134"/>
    </font>
    <font>
      <b/>
      <sz val="10"/>
      <name val="宋体"/>
      <charset val="134"/>
    </font>
    <font>
      <sz val="11"/>
      <color rgb="FFFF0000"/>
      <name val="宋体"/>
      <charset val="134"/>
      <scheme val="minor"/>
    </font>
    <font>
      <sz val="16"/>
      <name val="宋体"/>
      <charset val="134"/>
    </font>
    <font>
      <sz val="11"/>
      <color rgb="FF000000"/>
      <name val="宋体"/>
      <charset val="134"/>
    </font>
    <font>
      <sz val="12"/>
      <color rgb="FFFF0000"/>
      <name val="宋体"/>
      <charset val="134"/>
    </font>
    <font>
      <sz val="12"/>
      <name val="宋体"/>
      <charset val="134"/>
      <scheme val="minor"/>
    </font>
    <font>
      <sz val="26"/>
      <name val="方正小标宋简体"/>
      <charset val="134"/>
    </font>
    <font>
      <sz val="40"/>
      <name val="方正大标宋简体"/>
      <charset val="134"/>
    </font>
    <font>
      <sz val="10"/>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sz val="12"/>
      <name val="仿宋_GB2312"/>
      <charset val="134"/>
    </font>
    <font>
      <sz val="11"/>
      <name val="Calibri"/>
      <charset val="134"/>
    </font>
  </fonts>
  <fills count="36">
    <fill>
      <patternFill patternType="none"/>
    </fill>
    <fill>
      <patternFill patternType="gray125"/>
    </fill>
    <fill>
      <patternFill patternType="solid">
        <fgColor indexed="9"/>
        <bgColor indexed="64"/>
      </patternFill>
    </fill>
    <fill>
      <patternFill patternType="mediumGray">
        <fgColor indexed="9"/>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rgb="FFC0C0C0"/>
      </left>
      <right style="thin">
        <color rgb="FFC0C0C0"/>
      </right>
      <top style="thin">
        <color rgb="FFC0C0C0"/>
      </top>
      <bottom style="thin">
        <color rgb="FFC0C0C0"/>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5">
    <xf numFmtId="0" fontId="0" fillId="0" borderId="0">
      <alignment vertical="center"/>
    </xf>
    <xf numFmtId="43" fontId="46" fillId="0" borderId="0" applyFill="0" applyBorder="0" applyAlignment="0" applyProtection="0"/>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6" fillId="5" borderId="11" applyNumberFormat="0" applyFon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12" applyNumberFormat="0" applyFill="0" applyAlignment="0" applyProtection="0">
      <alignment vertical="center"/>
    </xf>
    <xf numFmtId="0" fontId="53" fillId="0" borderId="12" applyNumberFormat="0" applyFill="0" applyAlignment="0" applyProtection="0">
      <alignment vertical="center"/>
    </xf>
    <xf numFmtId="0" fontId="54" fillId="0" borderId="13" applyNumberFormat="0" applyFill="0" applyAlignment="0" applyProtection="0">
      <alignment vertical="center"/>
    </xf>
    <xf numFmtId="0" fontId="54" fillId="0" borderId="0" applyNumberFormat="0" applyFill="0" applyBorder="0" applyAlignment="0" applyProtection="0">
      <alignment vertical="center"/>
    </xf>
    <xf numFmtId="0" fontId="55" fillId="6" borderId="14" applyNumberFormat="0" applyAlignment="0" applyProtection="0">
      <alignment vertical="center"/>
    </xf>
    <xf numFmtId="0" fontId="56" fillId="7" borderId="15" applyNumberFormat="0" applyAlignment="0" applyProtection="0">
      <alignment vertical="center"/>
    </xf>
    <xf numFmtId="0" fontId="57" fillId="7" borderId="14" applyNumberFormat="0" applyAlignment="0" applyProtection="0">
      <alignment vertical="center"/>
    </xf>
    <xf numFmtId="0" fontId="58" fillId="8" borderId="16" applyNumberFormat="0" applyAlignment="0" applyProtection="0">
      <alignment vertical="center"/>
    </xf>
    <xf numFmtId="0" fontId="59" fillId="0" borderId="17" applyNumberFormat="0" applyFill="0" applyAlignment="0" applyProtection="0">
      <alignment vertical="center"/>
    </xf>
    <xf numFmtId="0" fontId="60" fillId="0" borderId="18" applyNumberFormat="0" applyFill="0" applyAlignment="0" applyProtection="0">
      <alignment vertical="center"/>
    </xf>
    <xf numFmtId="0" fontId="61" fillId="9" borderId="0" applyNumberFormat="0" applyBorder="0" applyAlignment="0" applyProtection="0">
      <alignment vertical="center"/>
    </xf>
    <xf numFmtId="0" fontId="62" fillId="10" borderId="0" applyNumberFormat="0" applyBorder="0" applyAlignment="0" applyProtection="0">
      <alignment vertical="center"/>
    </xf>
    <xf numFmtId="0" fontId="63" fillId="11" borderId="0" applyNumberFormat="0" applyBorder="0" applyAlignment="0" applyProtection="0">
      <alignment vertical="center"/>
    </xf>
    <xf numFmtId="0" fontId="64" fillId="12" borderId="0" applyNumberFormat="0" applyBorder="0" applyAlignment="0" applyProtection="0">
      <alignment vertical="center"/>
    </xf>
    <xf numFmtId="0" fontId="65" fillId="13" borderId="0" applyNumberFormat="0" applyBorder="0" applyAlignment="0" applyProtection="0">
      <alignment vertical="center"/>
    </xf>
    <xf numFmtId="0" fontId="65" fillId="14" borderId="0" applyNumberFormat="0" applyBorder="0" applyAlignment="0" applyProtection="0">
      <alignment vertical="center"/>
    </xf>
    <xf numFmtId="0" fontId="64" fillId="15" borderId="0" applyNumberFormat="0" applyBorder="0" applyAlignment="0" applyProtection="0">
      <alignment vertical="center"/>
    </xf>
    <xf numFmtId="0" fontId="64" fillId="16" borderId="0" applyNumberFormat="0" applyBorder="0" applyAlignment="0" applyProtection="0">
      <alignment vertical="center"/>
    </xf>
    <xf numFmtId="0" fontId="65" fillId="17" borderId="0" applyNumberFormat="0" applyBorder="0" applyAlignment="0" applyProtection="0">
      <alignment vertical="center"/>
    </xf>
    <xf numFmtId="0" fontId="65" fillId="18" borderId="0" applyNumberFormat="0" applyBorder="0" applyAlignment="0" applyProtection="0">
      <alignment vertical="center"/>
    </xf>
    <xf numFmtId="0" fontId="64" fillId="19" borderId="0" applyNumberFormat="0" applyBorder="0" applyAlignment="0" applyProtection="0">
      <alignment vertical="center"/>
    </xf>
    <xf numFmtId="0" fontId="64" fillId="20" borderId="0" applyNumberFormat="0" applyBorder="0" applyAlignment="0" applyProtection="0">
      <alignment vertical="center"/>
    </xf>
    <xf numFmtId="0" fontId="65" fillId="21" borderId="0" applyNumberFormat="0" applyBorder="0" applyAlignment="0" applyProtection="0">
      <alignment vertical="center"/>
    </xf>
    <xf numFmtId="0" fontId="65" fillId="22" borderId="0" applyNumberFormat="0" applyBorder="0" applyAlignment="0" applyProtection="0">
      <alignment vertical="center"/>
    </xf>
    <xf numFmtId="0" fontId="64" fillId="23" borderId="0" applyNumberFormat="0" applyBorder="0" applyAlignment="0" applyProtection="0">
      <alignment vertical="center"/>
    </xf>
    <xf numFmtId="0" fontId="64" fillId="24" borderId="0" applyNumberFormat="0" applyBorder="0" applyAlignment="0" applyProtection="0">
      <alignment vertical="center"/>
    </xf>
    <xf numFmtId="0" fontId="65" fillId="25" borderId="0" applyNumberFormat="0" applyBorder="0" applyAlignment="0" applyProtection="0">
      <alignment vertical="center"/>
    </xf>
    <xf numFmtId="0" fontId="65" fillId="26" borderId="0" applyNumberFormat="0" applyBorder="0" applyAlignment="0" applyProtection="0">
      <alignment vertical="center"/>
    </xf>
    <xf numFmtId="0" fontId="64" fillId="27" borderId="0" applyNumberFormat="0" applyBorder="0" applyAlignment="0" applyProtection="0">
      <alignment vertical="center"/>
    </xf>
    <xf numFmtId="0" fontId="64" fillId="28" borderId="0" applyNumberFormat="0" applyBorder="0" applyAlignment="0" applyProtection="0">
      <alignment vertical="center"/>
    </xf>
    <xf numFmtId="0" fontId="65" fillId="29" borderId="0" applyNumberFormat="0" applyBorder="0" applyAlignment="0" applyProtection="0">
      <alignment vertical="center"/>
    </xf>
    <xf numFmtId="0" fontId="65" fillId="30" borderId="0" applyNumberFormat="0" applyBorder="0" applyAlignment="0" applyProtection="0">
      <alignment vertical="center"/>
    </xf>
    <xf numFmtId="0" fontId="64" fillId="31" borderId="0" applyNumberFormat="0" applyBorder="0" applyAlignment="0" applyProtection="0">
      <alignment vertical="center"/>
    </xf>
    <xf numFmtId="0" fontId="64" fillId="32" borderId="0" applyNumberFormat="0" applyBorder="0" applyAlignment="0" applyProtection="0">
      <alignment vertical="center"/>
    </xf>
    <xf numFmtId="0" fontId="65" fillId="33" borderId="0" applyNumberFormat="0" applyBorder="0" applyAlignment="0" applyProtection="0">
      <alignment vertical="center"/>
    </xf>
    <xf numFmtId="0" fontId="65" fillId="34" borderId="0" applyNumberFormat="0" applyBorder="0" applyAlignment="0" applyProtection="0">
      <alignment vertical="center"/>
    </xf>
    <xf numFmtId="0" fontId="64" fillId="35" borderId="0" applyNumberFormat="0" applyBorder="0" applyAlignment="0" applyProtection="0">
      <alignment vertical="center"/>
    </xf>
    <xf numFmtId="0" fontId="21" fillId="0" borderId="0"/>
    <xf numFmtId="0" fontId="0" fillId="0" borderId="0">
      <alignment vertical="center"/>
    </xf>
    <xf numFmtId="0" fontId="66" fillId="0" borderId="0"/>
    <xf numFmtId="0" fontId="0" fillId="0" borderId="0"/>
    <xf numFmtId="0" fontId="5"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5" fillId="0" borderId="0">
      <alignment vertical="center"/>
    </xf>
    <xf numFmtId="0" fontId="5" fillId="0" borderId="0">
      <alignment vertical="center"/>
    </xf>
    <xf numFmtId="0" fontId="0" fillId="0" borderId="0"/>
    <xf numFmtId="0" fontId="67" fillId="0" borderId="0"/>
    <xf numFmtId="0" fontId="68"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6" fillId="0" borderId="0">
      <alignment vertical="center"/>
    </xf>
    <xf numFmtId="0" fontId="0" fillId="0" borderId="0"/>
    <xf numFmtId="0" fontId="0" fillId="0" borderId="0"/>
    <xf numFmtId="0" fontId="0" fillId="0" borderId="0"/>
    <xf numFmtId="0" fontId="21" fillId="0" borderId="0"/>
    <xf numFmtId="0" fontId="0" fillId="0" borderId="0"/>
    <xf numFmtId="0" fontId="0" fillId="0" borderId="0"/>
    <xf numFmtId="0" fontId="0" fillId="0" borderId="0"/>
    <xf numFmtId="0" fontId="0" fillId="0" borderId="0"/>
  </cellStyleXfs>
  <cellXfs count="519">
    <xf numFmtId="0" fontId="0" fillId="0" borderId="0" xfId="0">
      <alignment vertical="center"/>
    </xf>
    <xf numFmtId="0" fontId="1" fillId="0" borderId="0" xfId="0" applyFont="1" applyFill="1" applyAlignment="1">
      <alignment horizontal="lef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Fill="1" applyAlignment="1">
      <alignmen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horizontal="center" vertical="center"/>
    </xf>
    <xf numFmtId="0" fontId="6" fillId="0" borderId="0" xfId="0" applyFont="1" applyFill="1" applyAlignment="1">
      <alignment horizontal="justify" vertical="center"/>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xf>
    <xf numFmtId="0" fontId="3" fillId="0" borderId="0" xfId="0" applyFont="1" applyFill="1" applyBorder="1" applyAlignment="1">
      <alignmen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vertical="center" wrapText="1"/>
    </xf>
    <xf numFmtId="0" fontId="5" fillId="0" borderId="0" xfId="0" applyFont="1" applyFill="1" applyAlignment="1">
      <alignment horizontal="justify" vertical="center" wrapText="1"/>
    </xf>
    <xf numFmtId="177" fontId="3" fillId="0" borderId="0" xfId="0" applyNumberFormat="1" applyFont="1" applyFill="1" applyBorder="1" applyAlignment="1">
      <alignment horizontal="right" vertical="center" wrapText="1"/>
    </xf>
    <xf numFmtId="0" fontId="4" fillId="0" borderId="1" xfId="0" applyFont="1" applyFill="1" applyBorder="1" applyAlignment="1">
      <alignment vertical="center" wrapText="1"/>
    </xf>
    <xf numFmtId="0" fontId="4" fillId="0" borderId="1" xfId="0" applyFont="1" applyFill="1" applyBorder="1" applyAlignment="1">
      <alignment vertical="center"/>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vertical="center"/>
    </xf>
    <xf numFmtId="0" fontId="3" fillId="0" borderId="0" xfId="0" applyFont="1" applyFill="1" applyBorder="1" applyAlignment="1">
      <alignment horizontal="right" vertical="center" wrapText="1"/>
    </xf>
    <xf numFmtId="0" fontId="10" fillId="0" borderId="1" xfId="0" applyFont="1" applyFill="1" applyBorder="1" applyAlignment="1">
      <alignment vertical="center" wrapText="1"/>
    </xf>
    <xf numFmtId="178" fontId="4" fillId="0" borderId="1" xfId="0" applyNumberFormat="1" applyFont="1" applyFill="1" applyBorder="1" applyAlignment="1">
      <alignment horizontal="right" vertical="center" wrapText="1"/>
    </xf>
    <xf numFmtId="178" fontId="11" fillId="0" borderId="1" xfId="0" applyNumberFormat="1" applyFont="1" applyFill="1" applyBorder="1" applyAlignment="1">
      <alignment horizontal="right" vertical="center" wrapText="1"/>
    </xf>
    <xf numFmtId="0" fontId="12"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2" fillId="0" borderId="0" xfId="0" applyFont="1" applyFill="1" applyAlignment="1">
      <alignment horizontal="center" vertical="center"/>
    </xf>
    <xf numFmtId="0" fontId="0" fillId="0" borderId="0" xfId="0" applyFont="1" applyFill="1" applyAlignment="1">
      <alignment horizontal="right" vertical="center"/>
    </xf>
    <xf numFmtId="0" fontId="11" fillId="0" borderId="0" xfId="0" applyFont="1" applyFill="1" applyAlignment="1">
      <alignment horizontal="center" vertical="center"/>
    </xf>
    <xf numFmtId="0" fontId="11" fillId="0" borderId="0" xfId="0" applyFont="1" applyFill="1" applyAlignment="1">
      <alignment vertical="center"/>
    </xf>
    <xf numFmtId="0" fontId="0" fillId="0" borderId="0" xfId="0" applyFont="1" applyFill="1" applyBorder="1" applyAlignment="1">
      <alignment horizontal="right" vertical="center" wrapText="1"/>
    </xf>
    <xf numFmtId="0" fontId="11" fillId="0" borderId="1" xfId="0" applyFont="1" applyFill="1" applyBorder="1" applyAlignment="1">
      <alignment horizontal="center" vertical="center"/>
    </xf>
    <xf numFmtId="176" fontId="11" fillId="0" borderId="1" xfId="0" applyNumberFormat="1" applyFont="1" applyFill="1" applyBorder="1" applyAlignment="1">
      <alignment horizontal="center" vertical="center" wrapText="1"/>
    </xf>
    <xf numFmtId="176" fontId="11" fillId="0" borderId="1" xfId="0" applyNumberFormat="1" applyFont="1" applyFill="1" applyBorder="1" applyAlignment="1">
      <alignment vertical="center" wrapText="1"/>
    </xf>
    <xf numFmtId="0" fontId="11" fillId="0" borderId="1" xfId="0" applyFont="1" applyFill="1" applyBorder="1" applyAlignment="1">
      <alignment vertical="center"/>
    </xf>
    <xf numFmtId="177" fontId="0" fillId="0" borderId="0" xfId="0" applyNumberFormat="1" applyFont="1" applyFill="1" applyBorder="1" applyAlignment="1">
      <alignment horizontal="right" vertical="center" wrapText="1"/>
    </xf>
    <xf numFmtId="0" fontId="13" fillId="0" borderId="0" xfId="0" applyFont="1" applyFill="1" applyAlignment="1">
      <alignment horizontal="left" vertical="center"/>
    </xf>
    <xf numFmtId="0" fontId="7" fillId="0" borderId="0" xfId="0" applyFont="1" applyFill="1" applyAlignment="1">
      <alignment horizontal="center" vertical="center"/>
    </xf>
    <xf numFmtId="0" fontId="14" fillId="0" borderId="0" xfId="0" applyFont="1" applyFill="1" applyAlignment="1">
      <alignment horizontal="right" vertical="center"/>
    </xf>
    <xf numFmtId="0" fontId="15" fillId="0" borderId="0" xfId="0" applyFont="1" applyFill="1" applyAlignment="1">
      <alignment vertical="center"/>
    </xf>
    <xf numFmtId="0" fontId="1" fillId="0" borderId="0" xfId="0" applyFont="1" applyFill="1" applyBorder="1" applyAlignment="1">
      <alignment horizontal="left" vertical="center" wrapText="1"/>
    </xf>
    <xf numFmtId="0" fontId="12" fillId="0" borderId="1" xfId="0" applyFont="1" applyFill="1" applyBorder="1" applyAlignment="1">
      <alignment horizontal="center" vertical="center" wrapText="1"/>
    </xf>
    <xf numFmtId="178" fontId="12" fillId="0" borderId="1" xfId="0" applyNumberFormat="1" applyFont="1" applyFill="1" applyBorder="1" applyAlignment="1">
      <alignment horizontal="right" vertical="center" wrapText="1"/>
    </xf>
    <xf numFmtId="0" fontId="16" fillId="0" borderId="0" xfId="0" applyFont="1" applyFill="1" applyBorder="1" applyAlignment="1">
      <alignment horizontal="left" vertical="center" wrapText="1"/>
    </xf>
    <xf numFmtId="0" fontId="17" fillId="0" borderId="0" xfId="0" applyFont="1" applyFill="1" applyBorder="1" applyAlignment="1">
      <alignment horizontal="center" vertical="center" wrapText="1"/>
    </xf>
    <xf numFmtId="0" fontId="18" fillId="0" borderId="0" xfId="0" applyFont="1" applyFill="1" applyBorder="1" applyAlignment="1">
      <alignment horizontal="right" vertical="center" wrapText="1"/>
    </xf>
    <xf numFmtId="0" fontId="6" fillId="0" borderId="0" xfId="0" applyFont="1" applyFill="1" applyBorder="1" applyAlignment="1">
      <alignment vertical="center" wrapText="1"/>
    </xf>
    <xf numFmtId="0" fontId="6" fillId="0" borderId="0" xfId="0" applyFont="1" applyFill="1" applyBorder="1" applyAlignment="1">
      <alignment horizontal="left" vertical="center" wrapText="1"/>
    </xf>
    <xf numFmtId="179" fontId="6" fillId="0" borderId="0" xfId="0" applyNumberFormat="1" applyFont="1" applyFill="1" applyBorder="1" applyAlignment="1">
      <alignment horizontal="center" vertical="center" wrapText="1"/>
    </xf>
    <xf numFmtId="9" fontId="6" fillId="0" borderId="0" xfId="0" applyNumberFormat="1" applyFont="1" applyFill="1" applyBorder="1" applyAlignment="1">
      <alignment horizontal="center" vertical="center" wrapText="1"/>
    </xf>
    <xf numFmtId="0" fontId="16" fillId="0" borderId="0" xfId="0" applyFont="1" applyFill="1" applyBorder="1" applyAlignment="1">
      <alignment horizontal="left" vertical="center"/>
    </xf>
    <xf numFmtId="179" fontId="16" fillId="0" borderId="0" xfId="0" applyNumberFormat="1" applyFont="1" applyFill="1" applyBorder="1" applyAlignment="1">
      <alignment horizontal="left" vertical="center" wrapText="1"/>
    </xf>
    <xf numFmtId="179" fontId="0" fillId="0" borderId="0" xfId="0" applyNumberFormat="1" applyFont="1" applyFill="1" applyBorder="1" applyAlignment="1">
      <alignment horizontal="right" vertical="center" wrapText="1"/>
    </xf>
    <xf numFmtId="0" fontId="14" fillId="0" borderId="1" xfId="0" applyNumberFormat="1" applyFont="1" applyFill="1" applyBorder="1" applyAlignment="1" applyProtection="1">
      <alignment horizontal="center" vertical="center" wrapText="1"/>
    </xf>
    <xf numFmtId="0" fontId="14" fillId="0" borderId="2" xfId="0" applyNumberFormat="1" applyFont="1" applyFill="1" applyBorder="1" applyAlignment="1" applyProtection="1">
      <alignment horizontal="center" vertical="center" wrapText="1"/>
    </xf>
    <xf numFmtId="179" fontId="0" fillId="0" borderId="3" xfId="0" applyNumberFormat="1" applyFont="1" applyFill="1" applyBorder="1" applyAlignment="1" applyProtection="1">
      <alignment horizontal="center" vertical="center" wrapText="1"/>
    </xf>
    <xf numFmtId="0" fontId="14" fillId="0" borderId="4" xfId="0" applyNumberFormat="1" applyFont="1" applyFill="1" applyBorder="1" applyAlignment="1" applyProtection="1">
      <alignment horizontal="center" vertical="center" wrapText="1"/>
    </xf>
    <xf numFmtId="179" fontId="0" fillId="0" borderId="1" xfId="0" applyNumberFormat="1" applyFont="1" applyFill="1" applyBorder="1" applyAlignment="1" applyProtection="1">
      <alignment horizontal="center" vertical="center" wrapText="1"/>
    </xf>
    <xf numFmtId="178" fontId="19"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4" xfId="0" applyNumberFormat="1" applyFont="1" applyFill="1" applyBorder="1" applyAlignment="1" applyProtection="1">
      <alignment horizontal="center" vertical="center" wrapText="1"/>
    </xf>
    <xf numFmtId="49" fontId="21"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wrapText="1"/>
    </xf>
    <xf numFmtId="9" fontId="16" fillId="0" borderId="0" xfId="0" applyNumberFormat="1" applyFont="1" applyFill="1" applyBorder="1" applyAlignment="1">
      <alignment horizontal="left" vertical="center" wrapText="1"/>
    </xf>
    <xf numFmtId="0" fontId="22" fillId="0" borderId="0" xfId="0" applyFont="1" applyFill="1" applyBorder="1" applyAlignment="1">
      <alignment horizontal="right" vertical="center" wrapText="1"/>
    </xf>
    <xf numFmtId="179" fontId="0" fillId="0" borderId="5" xfId="0" applyNumberFormat="1" applyFont="1" applyFill="1" applyBorder="1" applyAlignment="1" applyProtection="1">
      <alignment horizontal="center" vertical="center" wrapText="1"/>
    </xf>
    <xf numFmtId="179" fontId="0" fillId="0" borderId="6" xfId="0" applyNumberFormat="1" applyFont="1" applyFill="1" applyBorder="1" applyAlignment="1" applyProtection="1">
      <alignment horizontal="center" vertical="center" wrapText="1"/>
    </xf>
    <xf numFmtId="9" fontId="0" fillId="0" borderId="1" xfId="0" applyNumberFormat="1" applyFont="1" applyFill="1" applyBorder="1" applyAlignment="1" applyProtection="1">
      <alignment horizontal="center" vertical="center" wrapText="1"/>
    </xf>
    <xf numFmtId="179" fontId="0" fillId="0" borderId="1" xfId="0" applyNumberFormat="1" applyFont="1" applyFill="1" applyBorder="1" applyAlignment="1">
      <alignment horizontal="center" vertical="center" wrapText="1"/>
    </xf>
    <xf numFmtId="9" fontId="0" fillId="0" borderId="1" xfId="0" applyNumberFormat="1" applyFont="1" applyFill="1" applyBorder="1" applyAlignment="1">
      <alignment horizontal="center" vertical="center" wrapText="1"/>
    </xf>
    <xf numFmtId="176" fontId="23" fillId="0" borderId="1" xfId="0" applyNumberFormat="1" applyFont="1" applyFill="1" applyBorder="1" applyAlignment="1">
      <alignment vertical="center" wrapText="1"/>
    </xf>
    <xf numFmtId="9" fontId="0" fillId="0" borderId="2" xfId="0" applyNumberFormat="1" applyFont="1" applyFill="1" applyBorder="1" applyAlignment="1">
      <alignment horizontal="center" vertical="center" wrapText="1"/>
    </xf>
    <xf numFmtId="9" fontId="0" fillId="0" borderId="4" xfId="0" applyNumberFormat="1" applyFont="1" applyFill="1" applyBorder="1" applyAlignment="1">
      <alignment horizontal="center" vertical="center" wrapText="1"/>
    </xf>
    <xf numFmtId="9" fontId="21" fillId="0" borderId="4" xfId="0" applyNumberFormat="1" applyFont="1" applyFill="1" applyBorder="1" applyAlignment="1">
      <alignment horizontal="center" vertical="center" wrapText="1"/>
    </xf>
    <xf numFmtId="0" fontId="16" fillId="0" borderId="0" xfId="0" applyFont="1" applyFill="1" applyAlignment="1">
      <alignment horizontal="left" vertical="center"/>
    </xf>
    <xf numFmtId="0" fontId="17" fillId="0" borderId="0" xfId="0" applyFont="1" applyFill="1" applyAlignment="1">
      <alignment horizontal="center" vertical="center"/>
    </xf>
    <xf numFmtId="0" fontId="18" fillId="0" borderId="0" xfId="0" applyFont="1" applyFill="1" applyAlignment="1">
      <alignment horizontal="right" vertical="center"/>
    </xf>
    <xf numFmtId="0" fontId="24" fillId="0" borderId="0" xfId="0" applyFont="1" applyFill="1" applyAlignment="1">
      <alignment vertical="center"/>
    </xf>
    <xf numFmtId="0" fontId="6" fillId="0" borderId="1" xfId="0" applyFont="1" applyFill="1" applyBorder="1" applyAlignment="1">
      <alignment horizontal="center" vertical="center"/>
    </xf>
    <xf numFmtId="0" fontId="24" fillId="0" borderId="1" xfId="0" applyFont="1" applyFill="1" applyBorder="1" applyAlignment="1">
      <alignment horizontal="justify" vertical="center"/>
    </xf>
    <xf numFmtId="0" fontId="24" fillId="0" borderId="1" xfId="0" applyFont="1" applyFill="1" applyBorder="1" applyAlignment="1">
      <alignment horizontal="center" vertical="center"/>
    </xf>
    <xf numFmtId="179" fontId="24" fillId="0" borderId="1" xfId="0" applyNumberFormat="1" applyFont="1" applyFill="1" applyBorder="1" applyAlignment="1">
      <alignment horizontal="center" vertical="center"/>
    </xf>
    <xf numFmtId="0" fontId="6" fillId="0" borderId="1" xfId="0" applyFont="1" applyFill="1" applyBorder="1" applyAlignment="1">
      <alignment horizontal="justify" vertical="center"/>
    </xf>
    <xf numFmtId="179" fontId="6" fillId="0" borderId="1" xfId="0" applyNumberFormat="1" applyFont="1" applyFill="1" applyBorder="1" applyAlignment="1">
      <alignment horizontal="center" vertical="center"/>
    </xf>
    <xf numFmtId="0" fontId="24" fillId="0" borderId="1" xfId="0" applyFont="1" applyFill="1" applyBorder="1" applyAlignment="1">
      <alignment horizontal="center" vertical="center"/>
    </xf>
    <xf numFmtId="0" fontId="24" fillId="0" borderId="1" xfId="0" applyNumberFormat="1" applyFont="1" applyFill="1" applyBorder="1" applyAlignment="1" applyProtection="1">
      <alignment horizontal="center" vertical="center"/>
    </xf>
    <xf numFmtId="0" fontId="5" fillId="0" borderId="0" xfId="0" applyFont="1" applyFill="1" applyAlignment="1">
      <alignment vertical="center" wrapText="1"/>
    </xf>
    <xf numFmtId="0" fontId="25" fillId="0" borderId="0" xfId="0" applyFont="1" applyFill="1" applyAlignment="1">
      <alignment horizontal="right" vertical="center"/>
    </xf>
    <xf numFmtId="0" fontId="20" fillId="0" borderId="0" xfId="0" applyFont="1" applyFill="1" applyAlignment="1">
      <alignment vertical="center"/>
    </xf>
    <xf numFmtId="0" fontId="26" fillId="0" borderId="0" xfId="0" applyFont="1" applyFill="1" applyAlignment="1">
      <alignment vertical="center"/>
    </xf>
    <xf numFmtId="0" fontId="2" fillId="0" borderId="0"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20" fillId="0" borderId="0" xfId="0" applyFont="1" applyFill="1" applyAlignment="1">
      <alignment horizontal="justify" vertical="center" wrapText="1"/>
    </xf>
    <xf numFmtId="178" fontId="11" fillId="0" borderId="1" xfId="0" applyNumberFormat="1" applyFont="1" applyFill="1" applyBorder="1" applyAlignment="1">
      <alignment vertical="center" wrapText="1"/>
    </xf>
    <xf numFmtId="178" fontId="11" fillId="0" borderId="1" xfId="0" applyNumberFormat="1" applyFont="1" applyFill="1" applyBorder="1" applyAlignment="1">
      <alignment vertical="center" wrapText="1"/>
    </xf>
    <xf numFmtId="178" fontId="11" fillId="0" borderId="1" xfId="0" applyNumberFormat="1" applyFont="1" applyFill="1" applyBorder="1" applyAlignment="1">
      <alignment vertical="center" wrapText="1"/>
    </xf>
    <xf numFmtId="178" fontId="11" fillId="0" borderId="1" xfId="0" applyNumberFormat="1" applyFont="1" applyFill="1" applyBorder="1" applyAlignment="1">
      <alignment horizontal="center" vertical="center" wrapText="1"/>
    </xf>
    <xf numFmtId="0" fontId="20" fillId="0" borderId="0" xfId="0" applyFont="1" applyFill="1" applyAlignment="1">
      <alignment vertical="center" wrapText="1"/>
    </xf>
    <xf numFmtId="180" fontId="12" fillId="0" borderId="1" xfId="0" applyNumberFormat="1" applyFont="1" applyFill="1" applyBorder="1" applyAlignment="1">
      <alignment vertical="center" wrapText="1"/>
    </xf>
    <xf numFmtId="178" fontId="11" fillId="0" borderId="1" xfId="0" applyNumberFormat="1" applyFont="1" applyFill="1" applyBorder="1" applyAlignment="1">
      <alignment horizontal="center" vertical="center" wrapText="1"/>
    </xf>
    <xf numFmtId="0" fontId="1" fillId="0" borderId="0" xfId="0" applyFont="1" applyFill="1" applyBorder="1" applyAlignment="1">
      <alignment horizontal="left" vertical="center"/>
    </xf>
    <xf numFmtId="178" fontId="12" fillId="0" borderId="1" xfId="0" applyNumberFormat="1" applyFont="1" applyFill="1" applyBorder="1" applyAlignment="1">
      <alignment vertical="center" wrapText="1"/>
    </xf>
    <xf numFmtId="180" fontId="11" fillId="0" borderId="1" xfId="0" applyNumberFormat="1" applyFont="1" applyFill="1" applyBorder="1" applyAlignment="1">
      <alignment vertical="center" wrapText="1"/>
    </xf>
    <xf numFmtId="180" fontId="11" fillId="0" borderId="1" xfId="0" applyNumberFormat="1" applyFont="1" applyFill="1" applyBorder="1" applyAlignment="1">
      <alignment horizontal="center" vertical="center" wrapText="1"/>
    </xf>
    <xf numFmtId="3" fontId="12" fillId="0" borderId="1" xfId="0" applyNumberFormat="1" applyFont="1" applyFill="1" applyBorder="1" applyAlignment="1">
      <alignment vertical="center" wrapText="1"/>
    </xf>
    <xf numFmtId="0" fontId="1" fillId="0" borderId="0" xfId="73" applyFont="1" applyFill="1" applyAlignment="1">
      <alignment horizontal="left" vertical="center"/>
    </xf>
    <xf numFmtId="0" fontId="7" fillId="0" borderId="0" xfId="0" applyFont="1" applyFill="1" applyBorder="1" applyAlignment="1">
      <alignment horizontal="center" vertical="center"/>
    </xf>
    <xf numFmtId="0" fontId="14" fillId="0" borderId="0" xfId="0" applyFont="1" applyFill="1" applyBorder="1" applyAlignment="1">
      <alignment horizontal="right" vertical="center"/>
    </xf>
    <xf numFmtId="0" fontId="5" fillId="0" borderId="0" xfId="0" applyFont="1" applyFill="1" applyBorder="1" applyAlignment="1">
      <alignment vertical="center"/>
    </xf>
    <xf numFmtId="0" fontId="1" fillId="0" borderId="0" xfId="78" applyFont="1" applyFill="1" applyAlignment="1" applyProtection="1">
      <alignment horizontal="left" vertical="center"/>
      <protection locked="0"/>
    </xf>
    <xf numFmtId="181" fontId="1" fillId="0" borderId="0" xfId="73" applyNumberFormat="1" applyFont="1" applyFill="1" applyAlignment="1">
      <alignment horizontal="left" vertical="center"/>
    </xf>
    <xf numFmtId="0" fontId="2" fillId="0" borderId="0" xfId="83" applyFont="1" applyFill="1" applyAlignment="1">
      <alignment horizontal="center" vertical="center" wrapText="1"/>
    </xf>
    <xf numFmtId="0" fontId="2" fillId="0" borderId="0" xfId="83" applyFont="1" applyFill="1" applyAlignment="1">
      <alignment horizontal="center" vertical="center"/>
    </xf>
    <xf numFmtId="0" fontId="0" fillId="0" borderId="0" xfId="50" applyFont="1" applyFill="1" applyAlignment="1">
      <alignment horizontal="right" vertical="center"/>
    </xf>
    <xf numFmtId="0" fontId="12" fillId="0" borderId="1" xfId="50" applyFont="1" applyFill="1" applyBorder="1" applyAlignment="1">
      <alignment horizontal="center" vertical="center"/>
    </xf>
    <xf numFmtId="0" fontId="12" fillId="0" borderId="1" xfId="50" applyFont="1" applyFill="1" applyBorder="1" applyAlignment="1">
      <alignment horizontal="center" vertical="center" wrapText="1"/>
    </xf>
    <xf numFmtId="0" fontId="12" fillId="0" borderId="1" xfId="70" applyFont="1" applyFill="1" applyBorder="1" applyAlignment="1">
      <alignment vertical="center"/>
    </xf>
    <xf numFmtId="0" fontId="5" fillId="0" borderId="1" xfId="0" applyFont="1" applyFill="1" applyBorder="1" applyAlignment="1">
      <alignment vertical="center"/>
    </xf>
    <xf numFmtId="0" fontId="11" fillId="0" borderId="1" xfId="70" applyFont="1" applyFill="1" applyBorder="1" applyAlignment="1">
      <alignment vertical="center"/>
    </xf>
    <xf numFmtId="0" fontId="11" fillId="0" borderId="1" xfId="70" applyFont="1" applyFill="1" applyBorder="1" applyAlignment="1">
      <alignment horizontal="left" vertical="center" indent="2"/>
    </xf>
    <xf numFmtId="0" fontId="11" fillId="0" borderId="1" xfId="70" applyFont="1" applyFill="1" applyBorder="1" applyAlignment="1">
      <alignment horizontal="left" vertical="center"/>
    </xf>
    <xf numFmtId="0" fontId="11" fillId="0" borderId="1" xfId="83" applyFont="1" applyFill="1" applyBorder="1" applyAlignment="1">
      <alignment horizontal="right" vertical="center" wrapText="1"/>
    </xf>
    <xf numFmtId="0" fontId="11" fillId="0" borderId="1" xfId="70" applyFont="1" applyFill="1" applyBorder="1" applyAlignment="1">
      <alignment horizontal="right" vertical="center"/>
    </xf>
    <xf numFmtId="178" fontId="12" fillId="0" borderId="1" xfId="56" applyNumberFormat="1" applyFont="1" applyFill="1" applyBorder="1" applyAlignment="1">
      <alignment horizontal="right" vertical="center" wrapText="1"/>
    </xf>
    <xf numFmtId="0" fontId="12" fillId="0" borderId="3" xfId="70" applyFont="1" applyFill="1" applyBorder="1" applyAlignment="1">
      <alignment horizontal="center" vertical="center"/>
    </xf>
    <xf numFmtId="0" fontId="12" fillId="0" borderId="1" xfId="83" applyFont="1" applyFill="1" applyBorder="1" applyAlignment="1">
      <alignment horizontal="right" vertical="center" wrapText="1"/>
    </xf>
    <xf numFmtId="0" fontId="2" fillId="0" borderId="0" xfId="55" applyFont="1" applyFill="1" applyBorder="1" applyAlignment="1">
      <alignment horizontal="center" vertical="center"/>
    </xf>
    <xf numFmtId="0" fontId="0" fillId="0" borderId="0" xfId="55" applyFont="1" applyFill="1" applyBorder="1" applyAlignment="1">
      <alignment horizontal="right" vertical="center"/>
    </xf>
    <xf numFmtId="0" fontId="27" fillId="0" borderId="0" xfId="55" applyFont="1" applyFill="1" applyBorder="1" applyAlignment="1"/>
    <xf numFmtId="0" fontId="0" fillId="0" borderId="0" xfId="55" applyFont="1" applyFill="1" applyBorder="1" applyAlignment="1"/>
    <xf numFmtId="0" fontId="2" fillId="0" borderId="0" xfId="55" applyNumberFormat="1" applyFont="1" applyFill="1" applyBorder="1" applyAlignment="1" applyProtection="1">
      <alignment horizontal="center" vertical="center" wrapText="1"/>
    </xf>
    <xf numFmtId="0" fontId="0" fillId="0" borderId="7" xfId="55" applyNumberFormat="1" applyFont="1" applyFill="1" applyBorder="1" applyAlignment="1" applyProtection="1">
      <alignment horizontal="right" vertical="center"/>
    </xf>
    <xf numFmtId="0" fontId="12" fillId="0" borderId="1" xfId="55" applyNumberFormat="1" applyFont="1" applyFill="1" applyBorder="1" applyAlignment="1" applyProtection="1">
      <alignment horizontal="center" vertical="center"/>
    </xf>
    <xf numFmtId="176" fontId="12" fillId="0" borderId="1" xfId="61" applyNumberFormat="1" applyFont="1" applyFill="1" applyBorder="1" applyAlignment="1">
      <alignment horizontal="center" vertical="center" wrapText="1"/>
    </xf>
    <xf numFmtId="0" fontId="12" fillId="0" borderId="1" xfId="82" applyFont="1" applyFill="1" applyBorder="1" applyAlignment="1">
      <alignment vertical="center"/>
    </xf>
    <xf numFmtId="0" fontId="12" fillId="0" borderId="1" xfId="70" applyFont="1" applyFill="1" applyBorder="1" applyAlignment="1">
      <alignment horizontal="right" vertical="center"/>
    </xf>
    <xf numFmtId="0" fontId="12" fillId="0" borderId="3" xfId="70" applyFont="1" applyFill="1" applyBorder="1" applyAlignment="1">
      <alignment vertical="center"/>
    </xf>
    <xf numFmtId="0" fontId="11" fillId="0" borderId="1" xfId="82" applyFont="1" applyFill="1" applyBorder="1" applyAlignment="1">
      <alignment vertical="center"/>
    </xf>
    <xf numFmtId="0" fontId="11" fillId="0" borderId="3" xfId="70" applyFont="1" applyFill="1" applyBorder="1" applyAlignment="1">
      <alignment horizontal="left" vertical="center"/>
    </xf>
    <xf numFmtId="0" fontId="11" fillId="0" borderId="1" xfId="63" applyNumberFormat="1" applyFont="1" applyFill="1" applyBorder="1" applyAlignment="1" applyProtection="1">
      <alignment horizontal="left" vertical="center"/>
    </xf>
    <xf numFmtId="1" fontId="11" fillId="0" borderId="1" xfId="59" applyNumberFormat="1" applyFont="1" applyFill="1" applyBorder="1" applyAlignment="1" applyProtection="1">
      <alignment horizontal="right" vertical="center"/>
    </xf>
    <xf numFmtId="0" fontId="11" fillId="0" borderId="1" xfId="59" applyNumberFormat="1" applyFont="1" applyFill="1" applyBorder="1" applyAlignment="1" applyProtection="1">
      <alignment horizontal="left" vertical="center"/>
    </xf>
    <xf numFmtId="0" fontId="12" fillId="0" borderId="1" xfId="59" applyFont="1" applyFill="1" applyBorder="1" applyAlignment="1">
      <alignment horizontal="center" vertical="center"/>
    </xf>
    <xf numFmtId="0" fontId="12" fillId="0" borderId="1" xfId="59" applyFont="1" applyFill="1" applyBorder="1" applyAlignment="1">
      <alignment horizontal="right" vertical="center"/>
    </xf>
    <xf numFmtId="0" fontId="2" fillId="0" borderId="0" xfId="50" applyFont="1" applyFill="1" applyAlignment="1">
      <alignment horizontal="center" vertical="center"/>
    </xf>
    <xf numFmtId="0" fontId="27" fillId="0" borderId="0" xfId="50" applyFont="1" applyFill="1">
      <alignment vertical="center"/>
    </xf>
    <xf numFmtId="0" fontId="0" fillId="0" borderId="0" xfId="50" applyFont="1" applyFill="1">
      <alignment vertical="center"/>
    </xf>
    <xf numFmtId="0" fontId="0" fillId="0" borderId="0" xfId="50" applyFont="1" applyFill="1" applyBorder="1" applyAlignment="1">
      <alignment horizontal="right" vertical="center"/>
    </xf>
    <xf numFmtId="10" fontId="12" fillId="0" borderId="1" xfId="3" applyNumberFormat="1" applyFont="1" applyFill="1" applyBorder="1" applyAlignment="1" applyProtection="1">
      <alignment horizontal="right" vertical="center" wrapText="1"/>
    </xf>
    <xf numFmtId="0" fontId="11" fillId="0" borderId="3" xfId="70" applyFont="1" applyFill="1" applyBorder="1" applyAlignment="1">
      <alignment vertical="center"/>
    </xf>
    <xf numFmtId="0" fontId="11" fillId="0" borderId="3" xfId="70" applyFont="1" applyFill="1" applyBorder="1" applyAlignment="1">
      <alignment horizontal="left" vertical="center" indent="2"/>
    </xf>
    <xf numFmtId="10" fontId="11" fillId="0" borderId="1" xfId="3" applyNumberFormat="1" applyFont="1" applyFill="1" applyBorder="1" applyAlignment="1" applyProtection="1">
      <alignment horizontal="right" vertical="center" wrapText="1"/>
    </xf>
    <xf numFmtId="0" fontId="11" fillId="0" borderId="3" xfId="83" applyFont="1" applyFill="1" applyBorder="1" applyAlignment="1">
      <alignment horizontal="right" vertical="center" wrapText="1"/>
    </xf>
    <xf numFmtId="10" fontId="12" fillId="0" borderId="1" xfId="56" applyNumberFormat="1" applyFont="1" applyFill="1" applyBorder="1" applyAlignment="1">
      <alignment horizontal="right" vertical="center" wrapText="1"/>
    </xf>
    <xf numFmtId="0" fontId="2" fillId="0" borderId="0" xfId="50" applyFont="1" applyFill="1" applyAlignment="1" applyProtection="1">
      <alignment horizontal="center" vertical="center"/>
      <protection locked="0"/>
    </xf>
    <xf numFmtId="0" fontId="2" fillId="0" borderId="0" xfId="50" applyFont="1" applyFill="1" applyBorder="1" applyAlignment="1">
      <alignment horizontal="center" vertical="center"/>
    </xf>
    <xf numFmtId="0" fontId="12" fillId="0" borderId="0" xfId="50" applyFont="1" applyFill="1" applyBorder="1" applyAlignment="1">
      <alignment vertical="center"/>
    </xf>
    <xf numFmtId="0" fontId="11" fillId="0" borderId="0" xfId="50" applyFont="1" applyFill="1" applyBorder="1" applyAlignment="1">
      <alignment vertical="center"/>
    </xf>
    <xf numFmtId="0" fontId="0" fillId="0" borderId="0" xfId="50" applyFont="1" applyFill="1" applyBorder="1" applyAlignment="1">
      <alignment vertical="center" wrapText="1"/>
    </xf>
    <xf numFmtId="0" fontId="0" fillId="0" borderId="0" xfId="50" applyFont="1" applyFill="1" applyBorder="1" applyAlignment="1">
      <alignment vertical="center"/>
    </xf>
    <xf numFmtId="178" fontId="0" fillId="0" borderId="0" xfId="50" applyNumberFormat="1" applyFont="1" applyFill="1" applyBorder="1" applyAlignment="1">
      <alignment vertical="center"/>
    </xf>
    <xf numFmtId="0" fontId="2" fillId="0" borderId="0" xfId="50" applyFont="1" applyFill="1" applyAlignment="1">
      <alignment horizontal="center" vertical="center" wrapText="1"/>
    </xf>
    <xf numFmtId="178" fontId="2" fillId="0" borderId="0" xfId="50" applyNumberFormat="1" applyFont="1" applyFill="1" applyAlignment="1">
      <alignment horizontal="center" vertical="center" wrapText="1"/>
    </xf>
    <xf numFmtId="0" fontId="0" fillId="0" borderId="0" xfId="50" applyFont="1" applyFill="1" applyBorder="1" applyAlignment="1">
      <alignment horizontal="right" vertical="center" wrapText="1"/>
    </xf>
    <xf numFmtId="0" fontId="12" fillId="0" borderId="1" xfId="68" applyFont="1" applyFill="1" applyBorder="1" applyAlignment="1">
      <alignment horizontal="center" vertical="center"/>
    </xf>
    <xf numFmtId="0" fontId="12" fillId="0" borderId="1" xfId="68" applyFont="1" applyFill="1" applyBorder="1" applyAlignment="1">
      <alignment horizontal="center" vertical="center" wrapText="1"/>
    </xf>
    <xf numFmtId="0" fontId="12" fillId="0" borderId="1" xfId="67" applyFont="1" applyFill="1" applyBorder="1" applyAlignment="1">
      <alignment vertical="center"/>
    </xf>
    <xf numFmtId="10" fontId="12" fillId="0" borderId="1" xfId="68" applyNumberFormat="1" applyFont="1" applyFill="1" applyBorder="1" applyAlignment="1">
      <alignment horizontal="right" vertical="center" wrapText="1"/>
    </xf>
    <xf numFmtId="0" fontId="11" fillId="0" borderId="1" xfId="67" applyFont="1" applyFill="1" applyBorder="1" applyAlignment="1">
      <alignment vertical="center"/>
    </xf>
    <xf numFmtId="0" fontId="11" fillId="0" borderId="1" xfId="67" applyFont="1" applyFill="1" applyBorder="1" applyAlignment="1">
      <alignment horizontal="right" vertical="center" wrapText="1"/>
    </xf>
    <xf numFmtId="176" fontId="12" fillId="0" borderId="1" xfId="79" applyNumberFormat="1" applyFont="1" applyFill="1" applyBorder="1" applyAlignment="1">
      <alignment horizontal="right" vertical="center" wrapText="1"/>
    </xf>
    <xf numFmtId="178" fontId="12" fillId="0" borderId="1" xfId="68" applyNumberFormat="1" applyFont="1" applyFill="1" applyBorder="1" applyAlignment="1">
      <alignment horizontal="right" vertical="center" wrapText="1"/>
    </xf>
    <xf numFmtId="178" fontId="11" fillId="0" borderId="1" xfId="68" applyNumberFormat="1" applyFont="1" applyFill="1" applyBorder="1" applyAlignment="1">
      <alignment horizontal="right" vertical="center" wrapText="1"/>
    </xf>
    <xf numFmtId="0" fontId="11" fillId="0" borderId="1" xfId="67" applyFont="1" applyFill="1" applyBorder="1" applyAlignment="1">
      <alignment vertical="center" wrapText="1"/>
    </xf>
    <xf numFmtId="0" fontId="28" fillId="0" borderId="1" xfId="82" applyFont="1" applyFill="1" applyBorder="1" applyAlignment="1">
      <alignment vertical="center"/>
    </xf>
    <xf numFmtId="0" fontId="28" fillId="0" borderId="1" xfId="82" applyFont="1" applyFill="1" applyBorder="1" applyAlignment="1">
      <alignment horizontal="right" vertical="center" wrapText="1"/>
    </xf>
    <xf numFmtId="0" fontId="12" fillId="0" borderId="1" xfId="82" applyFont="1" applyFill="1" applyBorder="1" applyAlignment="1">
      <alignment horizontal="center" vertical="center"/>
    </xf>
    <xf numFmtId="10" fontId="12" fillId="0" borderId="1" xfId="79" applyNumberFormat="1" applyFont="1" applyFill="1" applyBorder="1" applyAlignment="1">
      <alignment horizontal="right" vertical="center" wrapText="1"/>
    </xf>
    <xf numFmtId="0" fontId="12" fillId="0" borderId="0" xfId="50" applyFont="1" applyFill="1">
      <alignment vertical="center"/>
    </xf>
    <xf numFmtId="0" fontId="11" fillId="0" borderId="0" xfId="50" applyFont="1" applyFill="1">
      <alignment vertical="center"/>
    </xf>
    <xf numFmtId="0" fontId="2" fillId="0" borderId="0" xfId="55" applyNumberFormat="1" applyFont="1" applyFill="1" applyBorder="1" applyAlignment="1" applyProtection="1">
      <alignment horizontal="center" vertical="center"/>
    </xf>
    <xf numFmtId="0" fontId="12" fillId="0" borderId="1" xfId="70" applyFont="1" applyFill="1" applyBorder="1" applyAlignment="1">
      <alignment horizontal="right" vertical="center" wrapText="1"/>
    </xf>
    <xf numFmtId="0" fontId="11" fillId="0" borderId="1" xfId="70" applyFont="1" applyFill="1" applyBorder="1" applyAlignment="1">
      <alignment horizontal="right" vertical="center" wrapText="1"/>
    </xf>
    <xf numFmtId="1" fontId="11" fillId="0" borderId="1" xfId="59" applyNumberFormat="1" applyFont="1" applyFill="1" applyBorder="1" applyAlignment="1" applyProtection="1">
      <alignment horizontal="right" vertical="center" wrapText="1"/>
    </xf>
    <xf numFmtId="0" fontId="2" fillId="0" borderId="0" xfId="68" applyFont="1" applyFill="1" applyAlignment="1">
      <alignment horizontal="center" vertical="center"/>
    </xf>
    <xf numFmtId="0" fontId="0" fillId="0" borderId="0" xfId="68" applyFont="1" applyFill="1" applyBorder="1" applyAlignment="1">
      <alignment horizontal="right" vertical="center"/>
    </xf>
    <xf numFmtId="0" fontId="12" fillId="0" borderId="0" xfId="68" applyFont="1" applyFill="1" applyBorder="1">
      <alignment vertical="center"/>
    </xf>
    <xf numFmtId="0" fontId="11" fillId="0" borderId="0" xfId="68" applyFont="1" applyFill="1" applyBorder="1">
      <alignment vertical="center"/>
    </xf>
    <xf numFmtId="0" fontId="11" fillId="0" borderId="0" xfId="68" applyFont="1" applyFill="1">
      <alignment vertical="center"/>
    </xf>
    <xf numFmtId="0" fontId="12" fillId="0" borderId="0" xfId="68" applyFont="1" applyFill="1">
      <alignment vertical="center"/>
    </xf>
    <xf numFmtId="0" fontId="0" fillId="0" borderId="0" xfId="68" applyFont="1" applyFill="1">
      <alignment vertical="center"/>
    </xf>
    <xf numFmtId="0" fontId="2" fillId="0" borderId="0" xfId="83" applyFont="1" applyFill="1" applyBorder="1" applyAlignment="1">
      <alignment horizontal="center" vertical="center" wrapText="1"/>
    </xf>
    <xf numFmtId="0" fontId="2" fillId="0" borderId="0" xfId="83" applyFont="1" applyFill="1" applyBorder="1" applyAlignment="1">
      <alignment horizontal="center" vertical="center"/>
    </xf>
    <xf numFmtId="182" fontId="0" fillId="0" borderId="0" xfId="82" applyNumberFormat="1" applyFont="1" applyFill="1" applyBorder="1" applyAlignment="1">
      <alignment horizontal="right" vertical="center" wrapText="1"/>
    </xf>
    <xf numFmtId="178" fontId="11" fillId="0" borderId="1" xfId="56" applyNumberFormat="1" applyFont="1" applyFill="1" applyBorder="1" applyAlignment="1">
      <alignment horizontal="right" vertical="center" wrapText="1"/>
    </xf>
    <xf numFmtId="0" fontId="27" fillId="0" borderId="0" xfId="68" applyFont="1" applyFill="1" applyAlignment="1">
      <alignment horizontal="center" vertical="center"/>
    </xf>
    <xf numFmtId="0" fontId="0" fillId="0" borderId="0" xfId="68" applyFont="1" applyFill="1" applyAlignment="1">
      <alignment horizontal="center" vertical="center"/>
    </xf>
    <xf numFmtId="0" fontId="29" fillId="0" borderId="0" xfId="68" applyFont="1" applyFill="1">
      <alignment vertical="center"/>
    </xf>
    <xf numFmtId="0" fontId="27" fillId="0" borderId="0" xfId="68" applyFont="1" applyFill="1">
      <alignment vertical="center"/>
    </xf>
    <xf numFmtId="0" fontId="0" fillId="0" borderId="0" xfId="68" applyFont="1" applyFill="1" applyAlignment="1">
      <alignment horizontal="right" vertical="center"/>
    </xf>
    <xf numFmtId="0" fontId="1" fillId="0" borderId="0" xfId="78" applyFont="1" applyFill="1" applyAlignment="1">
      <alignment horizontal="left" vertical="center"/>
    </xf>
    <xf numFmtId="0" fontId="2" fillId="0" borderId="0" xfId="73" applyFont="1" applyFill="1" applyAlignment="1">
      <alignment horizontal="center" vertical="center"/>
    </xf>
    <xf numFmtId="0" fontId="0" fillId="0" borderId="0" xfId="73" applyFont="1" applyFill="1" applyAlignment="1">
      <alignment horizontal="right" vertical="center"/>
    </xf>
    <xf numFmtId="0" fontId="0" fillId="0" borderId="0" xfId="58" applyFont="1" applyFill="1" applyBorder="1" applyAlignment="1"/>
    <xf numFmtId="0" fontId="0" fillId="0" borderId="0" xfId="73" applyFont="1" applyFill="1">
      <alignment vertical="center"/>
    </xf>
    <xf numFmtId="0" fontId="0" fillId="0" borderId="0" xfId="58" applyFont="1" applyFill="1" applyAlignment="1"/>
    <xf numFmtId="0" fontId="0" fillId="0" borderId="0" xfId="73" applyFill="1">
      <alignment vertical="center"/>
    </xf>
    <xf numFmtId="0" fontId="2" fillId="0" borderId="0" xfId="58" applyFont="1" applyFill="1" applyBorder="1" applyAlignment="1">
      <alignment horizontal="center" vertical="center" wrapText="1"/>
    </xf>
    <xf numFmtId="0" fontId="2" fillId="0" borderId="0" xfId="58" applyFont="1" applyFill="1" applyBorder="1" applyAlignment="1">
      <alignment horizontal="center" vertical="center"/>
    </xf>
    <xf numFmtId="181" fontId="0" fillId="0" borderId="0" xfId="73" applyNumberFormat="1" applyFont="1" applyFill="1" applyAlignment="1">
      <alignment horizontal="right" vertical="center"/>
    </xf>
    <xf numFmtId="181" fontId="0" fillId="0" borderId="0" xfId="72" applyNumberFormat="1" applyFont="1" applyFill="1" applyAlignment="1">
      <alignment horizontal="right" vertical="center" wrapText="1"/>
    </xf>
    <xf numFmtId="181" fontId="12" fillId="0" borderId="1" xfId="73" applyNumberFormat="1" applyFont="1" applyFill="1" applyBorder="1" applyAlignment="1">
      <alignment horizontal="center" vertical="center"/>
    </xf>
    <xf numFmtId="0" fontId="12" fillId="0" borderId="1" xfId="64" applyFont="1" applyFill="1" applyBorder="1" applyAlignment="1">
      <alignment horizontal="center" vertical="center"/>
    </xf>
    <xf numFmtId="0" fontId="15" fillId="0" borderId="1" xfId="62" applyFont="1" applyFill="1" applyBorder="1" applyAlignment="1">
      <alignment horizontal="left" vertical="center"/>
    </xf>
    <xf numFmtId="0" fontId="15" fillId="0" borderId="1" xfId="0" applyFont="1" applyFill="1" applyBorder="1" applyAlignment="1">
      <alignment horizontal="left" vertical="center"/>
    </xf>
    <xf numFmtId="0" fontId="5" fillId="0" borderId="1" xfId="0" applyFont="1" applyFill="1" applyBorder="1" applyAlignment="1">
      <alignment horizontal="left" vertical="center"/>
    </xf>
    <xf numFmtId="0" fontId="12" fillId="0" borderId="1" xfId="64" applyFont="1" applyFill="1" applyBorder="1" applyAlignment="1">
      <alignment horizontal="right" vertical="center"/>
    </xf>
    <xf numFmtId="0" fontId="11" fillId="0" borderId="1" xfId="64" applyFont="1" applyFill="1" applyBorder="1" applyAlignment="1">
      <alignment horizontal="right" vertical="center"/>
    </xf>
    <xf numFmtId="179" fontId="15" fillId="0" borderId="1" xfId="72" applyNumberFormat="1" applyFont="1" applyFill="1" applyBorder="1" applyAlignment="1" applyProtection="1">
      <alignment horizontal="right" vertical="center" wrapText="1"/>
    </xf>
    <xf numFmtId="179" fontId="5" fillId="0" borderId="1" xfId="72" applyNumberFormat="1" applyFont="1" applyFill="1" applyBorder="1" applyAlignment="1" applyProtection="1">
      <alignment horizontal="right" vertical="center" wrapText="1"/>
    </xf>
    <xf numFmtId="0" fontId="12" fillId="0" borderId="1" xfId="71" applyFont="1" applyFill="1" applyBorder="1" applyAlignment="1">
      <alignment horizontal="center" vertical="center"/>
    </xf>
    <xf numFmtId="0" fontId="12" fillId="0" borderId="1" xfId="73" applyFont="1" applyFill="1" applyBorder="1">
      <alignment vertical="center"/>
    </xf>
    <xf numFmtId="0" fontId="30" fillId="0" borderId="0" xfId="60" applyFont="1" applyFill="1" applyAlignment="1">
      <alignment horizontal="left" vertical="center"/>
    </xf>
    <xf numFmtId="0" fontId="2" fillId="0" borderId="0" xfId="58" applyFont="1" applyFill="1" applyAlignment="1">
      <alignment horizontal="center" vertical="center"/>
    </xf>
    <xf numFmtId="0" fontId="0" fillId="0" borderId="0" xfId="58" applyFont="1" applyFill="1" applyAlignment="1">
      <alignment horizontal="right" vertical="center"/>
    </xf>
    <xf numFmtId="0" fontId="12" fillId="0" borderId="0" xfId="58" applyFont="1" applyFill="1"/>
    <xf numFmtId="0" fontId="11" fillId="0" borderId="0" xfId="58" applyFont="1" applyFill="1"/>
    <xf numFmtId="0" fontId="0" fillId="0" borderId="0" xfId="58" applyFont="1" applyFill="1"/>
    <xf numFmtId="179" fontId="0" fillId="0" borderId="0" xfId="58" applyNumberFormat="1" applyFont="1" applyFill="1" applyAlignment="1">
      <alignment horizontal="center"/>
    </xf>
    <xf numFmtId="0" fontId="1" fillId="0" borderId="0" xfId="60" applyFont="1" applyFill="1" applyAlignment="1">
      <alignment horizontal="left" vertical="center"/>
    </xf>
    <xf numFmtId="176" fontId="30" fillId="0" borderId="0" xfId="60" applyNumberFormat="1" applyFont="1" applyFill="1" applyAlignment="1">
      <alignment horizontal="left" vertical="center"/>
    </xf>
    <xf numFmtId="0" fontId="2" fillId="0" borderId="0" xfId="62" applyFont="1" applyFill="1" applyAlignment="1">
      <alignment horizontal="center" vertical="center" wrapText="1"/>
    </xf>
    <xf numFmtId="0" fontId="2" fillId="0" borderId="0" xfId="62" applyFont="1" applyFill="1" applyAlignment="1">
      <alignment horizontal="center" vertical="center"/>
    </xf>
    <xf numFmtId="0" fontId="0" fillId="0" borderId="0" xfId="62" applyFont="1" applyFill="1" applyAlignment="1">
      <alignment horizontal="right" vertical="center"/>
    </xf>
    <xf numFmtId="179" fontId="0" fillId="0" borderId="0" xfId="62" applyNumberFormat="1" applyFont="1" applyFill="1" applyAlignment="1">
      <alignment horizontal="right" vertical="center"/>
    </xf>
    <xf numFmtId="181" fontId="0" fillId="0" borderId="7" xfId="71" applyNumberFormat="1" applyFont="1" applyFill="1" applyBorder="1" applyAlignment="1">
      <alignment horizontal="right" vertical="center" wrapText="1"/>
    </xf>
    <xf numFmtId="0" fontId="12" fillId="0" borderId="1" xfId="52" applyFont="1" applyFill="1" applyBorder="1" applyAlignment="1">
      <alignment horizontal="center" vertical="center"/>
    </xf>
    <xf numFmtId="179" fontId="12" fillId="0" borderId="1" xfId="52" applyNumberFormat="1" applyFont="1" applyFill="1" applyBorder="1" applyAlignment="1">
      <alignment horizontal="center" vertical="center"/>
    </xf>
    <xf numFmtId="0" fontId="12" fillId="0" borderId="1" xfId="62" applyFont="1" applyFill="1" applyBorder="1" applyAlignment="1">
      <alignment horizontal="left" vertical="center"/>
    </xf>
    <xf numFmtId="179" fontId="12" fillId="0" borderId="1" xfId="52" applyNumberFormat="1" applyFont="1" applyFill="1" applyBorder="1" applyAlignment="1">
      <alignment horizontal="right" vertical="center" wrapText="1"/>
    </xf>
    <xf numFmtId="179" fontId="12" fillId="0" borderId="1" xfId="62" applyNumberFormat="1" applyFont="1" applyFill="1" applyBorder="1" applyAlignment="1">
      <alignment horizontal="right" vertical="center" wrapText="1"/>
    </xf>
    <xf numFmtId="183" fontId="11" fillId="0" borderId="1" xfId="62" applyNumberFormat="1" applyFont="1" applyFill="1" applyBorder="1" applyAlignment="1">
      <alignment horizontal="left" vertical="center"/>
    </xf>
    <xf numFmtId="179" fontId="11" fillId="0" borderId="1" xfId="62" applyNumberFormat="1" applyFont="1" applyFill="1" applyBorder="1" applyAlignment="1">
      <alignment horizontal="right" vertical="center" wrapText="1"/>
    </xf>
    <xf numFmtId="183" fontId="11" fillId="0" borderId="1" xfId="62" applyNumberFormat="1" applyFont="1" applyFill="1" applyBorder="1" applyAlignment="1">
      <alignment vertical="center"/>
    </xf>
    <xf numFmtId="176" fontId="12" fillId="0" borderId="1" xfId="53" applyNumberFormat="1" applyFont="1" applyFill="1" applyBorder="1" applyAlignment="1" applyProtection="1">
      <alignment vertical="center"/>
    </xf>
    <xf numFmtId="0" fontId="28" fillId="0" borderId="1" xfId="0" applyNumberFormat="1" applyFont="1" applyFill="1" applyBorder="1" applyAlignment="1" applyProtection="1">
      <alignment horizontal="left" vertical="center" indent="2"/>
    </xf>
    <xf numFmtId="184" fontId="28" fillId="0" borderId="1" xfId="84" applyNumberFormat="1" applyFont="1" applyFill="1" applyBorder="1" applyAlignment="1">
      <alignment horizontal="right" vertical="center" wrapText="1"/>
    </xf>
    <xf numFmtId="0" fontId="28" fillId="0" borderId="1" xfId="0" applyNumberFormat="1" applyFont="1" applyFill="1" applyBorder="1" applyAlignment="1" applyProtection="1">
      <alignment horizontal="center" vertical="center"/>
    </xf>
    <xf numFmtId="1" fontId="12" fillId="0" borderId="1" xfId="59" applyNumberFormat="1" applyFont="1" applyFill="1" applyBorder="1" applyAlignment="1" applyProtection="1">
      <alignment horizontal="right" vertical="center"/>
    </xf>
    <xf numFmtId="183" fontId="11" fillId="0" borderId="1" xfId="62" applyNumberFormat="1" applyFont="1" applyFill="1" applyBorder="1" applyAlignment="1">
      <alignment horizontal="center" vertical="center"/>
    </xf>
    <xf numFmtId="0" fontId="28" fillId="0" borderId="1" xfId="0" applyNumberFormat="1" applyFont="1" applyFill="1" applyBorder="1" applyAlignment="1" applyProtection="1">
      <alignment horizontal="left" vertical="center"/>
    </xf>
    <xf numFmtId="0" fontId="11" fillId="0" borderId="1" xfId="62" applyFont="1" applyFill="1" applyBorder="1" applyAlignment="1">
      <alignment horizontal="left" vertical="center"/>
    </xf>
    <xf numFmtId="0" fontId="11" fillId="0" borderId="1" xfId="58" applyFont="1" applyFill="1" applyBorder="1"/>
    <xf numFmtId="0" fontId="12" fillId="0" borderId="1" xfId="62" applyFont="1" applyFill="1" applyBorder="1" applyAlignment="1">
      <alignment horizontal="center" vertical="center"/>
    </xf>
    <xf numFmtId="179" fontId="11" fillId="0" borderId="0" xfId="58" applyNumberFormat="1" applyFont="1" applyFill="1"/>
    <xf numFmtId="181" fontId="12" fillId="0" borderId="0" xfId="71" applyNumberFormat="1" applyFont="1" applyFill="1" applyAlignment="1">
      <alignment vertical="center"/>
    </xf>
    <xf numFmtId="181" fontId="11" fillId="0" borderId="0" xfId="71" applyNumberFormat="1" applyFont="1" applyFill="1" applyAlignment="1">
      <alignment vertical="center"/>
    </xf>
    <xf numFmtId="179" fontId="0" fillId="0" borderId="0" xfId="73" applyNumberFormat="1" applyFont="1" applyFill="1">
      <alignment vertical="center"/>
    </xf>
    <xf numFmtId="179" fontId="1" fillId="0" borderId="0" xfId="73" applyNumberFormat="1" applyFont="1" applyFill="1" applyAlignment="1">
      <alignment horizontal="left" vertical="center"/>
    </xf>
    <xf numFmtId="181" fontId="2" fillId="0" borderId="0" xfId="51" applyNumberFormat="1" applyFont="1" applyFill="1" applyBorder="1" applyAlignment="1">
      <alignment horizontal="center" vertical="center" wrapText="1"/>
    </xf>
    <xf numFmtId="179" fontId="2" fillId="0" borderId="0" xfId="51" applyNumberFormat="1" applyFont="1" applyFill="1" applyBorder="1" applyAlignment="1">
      <alignment horizontal="center" vertical="center" wrapText="1"/>
    </xf>
    <xf numFmtId="179" fontId="0" fillId="0" borderId="0" xfId="72" applyNumberFormat="1" applyFont="1" applyFill="1" applyAlignment="1">
      <alignment horizontal="right" vertical="center" wrapText="1"/>
    </xf>
    <xf numFmtId="0" fontId="12" fillId="0" borderId="2" xfId="71" applyFont="1" applyFill="1" applyBorder="1" applyAlignment="1">
      <alignment horizontal="center" vertical="center"/>
    </xf>
    <xf numFmtId="179" fontId="12" fillId="0" borderId="1" xfId="64" applyNumberFormat="1" applyFont="1" applyFill="1" applyBorder="1" applyAlignment="1">
      <alignment horizontal="center" vertical="center"/>
    </xf>
    <xf numFmtId="179" fontId="12" fillId="0" borderId="1" xfId="1" applyNumberFormat="1" applyFont="1" applyFill="1" applyBorder="1" applyAlignment="1">
      <alignment horizontal="right" vertical="center"/>
    </xf>
    <xf numFmtId="0" fontId="11" fillId="0" borderId="1" xfId="0" applyFont="1" applyFill="1" applyBorder="1" applyAlignment="1">
      <alignment horizontal="left" vertical="center" indent="2"/>
    </xf>
    <xf numFmtId="179" fontId="11" fillId="0" borderId="1" xfId="1" applyNumberFormat="1" applyFont="1" applyFill="1" applyBorder="1" applyAlignment="1">
      <alignment horizontal="right" vertical="center"/>
    </xf>
    <xf numFmtId="179" fontId="11" fillId="0" borderId="1" xfId="64" applyNumberFormat="1" applyFont="1" applyFill="1" applyBorder="1" applyAlignment="1">
      <alignment horizontal="right" vertical="center"/>
    </xf>
    <xf numFmtId="179" fontId="12" fillId="0" borderId="1" xfId="73" applyNumberFormat="1" applyFont="1" applyFill="1" applyBorder="1">
      <alignment vertical="center"/>
    </xf>
    <xf numFmtId="0" fontId="30" fillId="0" borderId="0" xfId="74" applyFont="1" applyFill="1" applyAlignment="1">
      <alignment horizontal="left" vertical="center"/>
    </xf>
    <xf numFmtId="181" fontId="2" fillId="0" borderId="0" xfId="71" applyNumberFormat="1" applyFont="1" applyFill="1" applyAlignment="1">
      <alignment horizontal="center" vertical="center"/>
    </xf>
    <xf numFmtId="181" fontId="0" fillId="0" borderId="0" xfId="71" applyNumberFormat="1" applyFont="1" applyFill="1" applyAlignment="1">
      <alignment horizontal="right" vertical="center"/>
    </xf>
    <xf numFmtId="181" fontId="0" fillId="0" borderId="0" xfId="71" applyNumberFormat="1" applyFont="1" applyFill="1"/>
    <xf numFmtId="0" fontId="1" fillId="0" borderId="0" xfId="74" applyFont="1" applyFill="1" applyAlignment="1">
      <alignment horizontal="left" vertical="center"/>
    </xf>
    <xf numFmtId="176" fontId="30" fillId="0" borderId="0" xfId="74" applyNumberFormat="1" applyFont="1" applyFill="1" applyAlignment="1">
      <alignment horizontal="left" vertical="center"/>
    </xf>
    <xf numFmtId="181" fontId="2" fillId="0" borderId="0" xfId="51" applyNumberFormat="1" applyFont="1" applyFill="1" applyAlignment="1">
      <alignment horizontal="center" vertical="center" wrapText="1"/>
    </xf>
    <xf numFmtId="181" fontId="2" fillId="0" borderId="0" xfId="51" applyNumberFormat="1" applyFont="1" applyFill="1" applyAlignment="1">
      <alignment horizontal="center" vertical="center"/>
    </xf>
    <xf numFmtId="181" fontId="0" fillId="0" borderId="0" xfId="71" applyNumberFormat="1" applyFont="1" applyFill="1" applyAlignment="1">
      <alignment horizontal="right" vertical="center" wrapText="1"/>
    </xf>
    <xf numFmtId="181" fontId="12" fillId="0" borderId="1" xfId="81" applyNumberFormat="1" applyFont="1" applyFill="1" applyBorder="1" applyAlignment="1">
      <alignment horizontal="left" vertical="center"/>
    </xf>
    <xf numFmtId="179" fontId="12" fillId="0" borderId="1" xfId="62" applyNumberFormat="1" applyFont="1" applyFill="1" applyBorder="1" applyAlignment="1">
      <alignment horizontal="right" vertical="center"/>
    </xf>
    <xf numFmtId="0" fontId="11" fillId="0" borderId="1" xfId="81" applyFont="1" applyFill="1" applyBorder="1" applyAlignment="1">
      <alignment horizontal="left" vertical="center" indent="2"/>
    </xf>
    <xf numFmtId="0" fontId="11" fillId="0" borderId="1" xfId="62" applyFont="1" applyFill="1" applyBorder="1" applyAlignment="1">
      <alignment horizontal="right" vertical="center"/>
    </xf>
    <xf numFmtId="179" fontId="11" fillId="0" borderId="1" xfId="71" applyNumberFormat="1" applyFont="1" applyFill="1" applyBorder="1" applyAlignment="1" applyProtection="1">
      <alignment horizontal="right" vertical="center" wrapText="1"/>
    </xf>
    <xf numFmtId="179" fontId="12" fillId="0" borderId="1" xfId="71" applyNumberFormat="1" applyFont="1" applyFill="1" applyBorder="1" applyAlignment="1" applyProtection="1">
      <alignment horizontal="right" vertical="center" wrapText="1"/>
    </xf>
    <xf numFmtId="179" fontId="5" fillId="0" borderId="1" xfId="71" applyNumberFormat="1" applyFont="1" applyFill="1" applyBorder="1" applyAlignment="1" applyProtection="1">
      <alignment horizontal="right" vertical="center" wrapText="1"/>
    </xf>
    <xf numFmtId="0" fontId="11" fillId="0" borderId="1" xfId="81" applyFont="1" applyFill="1" applyBorder="1" applyAlignment="1">
      <alignment horizontal="left" vertical="center"/>
    </xf>
    <xf numFmtId="179" fontId="0" fillId="0" borderId="0" xfId="58" applyNumberFormat="1" applyFont="1" applyFill="1"/>
    <xf numFmtId="179" fontId="12" fillId="0" borderId="1" xfId="69" applyNumberFormat="1" applyFont="1" applyFill="1" applyBorder="1" applyAlignment="1">
      <alignment horizontal="right" vertical="center" wrapText="1"/>
    </xf>
    <xf numFmtId="0" fontId="12" fillId="0" borderId="3" xfId="70" applyFont="1" applyFill="1" applyBorder="1" applyAlignment="1">
      <alignment horizontal="left" vertical="center"/>
    </xf>
    <xf numFmtId="176" fontId="28" fillId="0" borderId="1" xfId="53" applyNumberFormat="1" applyFont="1" applyFill="1" applyBorder="1" applyAlignment="1" applyProtection="1">
      <alignment horizontal="left" vertical="center"/>
    </xf>
    <xf numFmtId="0" fontId="12" fillId="0" borderId="1" xfId="0" applyFont="1" applyFill="1" applyBorder="1" applyAlignment="1">
      <alignment horizontal="center" vertical="center"/>
    </xf>
    <xf numFmtId="179" fontId="0" fillId="0" borderId="0" xfId="71" applyNumberFormat="1" applyFont="1" applyFill="1"/>
    <xf numFmtId="179" fontId="30" fillId="0" borderId="0" xfId="74" applyNumberFormat="1" applyFont="1" applyFill="1" applyAlignment="1">
      <alignment horizontal="left" vertical="center"/>
    </xf>
    <xf numFmtId="179" fontId="2" fillId="0" borderId="0" xfId="51" applyNumberFormat="1" applyFont="1" applyFill="1" applyAlignment="1">
      <alignment horizontal="center" vertical="center"/>
    </xf>
    <xf numFmtId="179" fontId="0" fillId="0" borderId="0" xfId="71" applyNumberFormat="1" applyFont="1" applyFill="1" applyAlignment="1">
      <alignment horizontal="right" vertical="center" wrapText="1"/>
    </xf>
    <xf numFmtId="179" fontId="12" fillId="0" borderId="1" xfId="62" applyNumberFormat="1" applyFont="1" applyFill="1" applyBorder="1" applyAlignment="1">
      <alignment horizontal="center" vertical="center"/>
    </xf>
    <xf numFmtId="179" fontId="11" fillId="0" borderId="0" xfId="71" applyNumberFormat="1" applyFont="1" applyFill="1" applyAlignment="1">
      <alignment vertical="center"/>
    </xf>
    <xf numFmtId="181" fontId="11" fillId="0" borderId="0" xfId="71" applyNumberFormat="1" applyFont="1" applyFill="1"/>
    <xf numFmtId="181" fontId="0" fillId="0" borderId="0" xfId="71" applyNumberFormat="1" applyFont="1" applyFill="1" applyAlignment="1">
      <alignment vertical="center"/>
    </xf>
    <xf numFmtId="181" fontId="0" fillId="0" borderId="0" xfId="71" applyNumberFormat="1" applyFont="1" applyFill="1" applyAlignment="1">
      <alignment horizontal="center"/>
    </xf>
    <xf numFmtId="0" fontId="0" fillId="0" borderId="7" xfId="58" applyFont="1" applyFill="1" applyBorder="1" applyAlignment="1">
      <alignment horizontal="right" vertical="center"/>
    </xf>
    <xf numFmtId="0" fontId="23" fillId="0" borderId="1" xfId="62" applyFont="1" applyFill="1" applyBorder="1" applyAlignment="1">
      <alignment horizontal="right" vertical="center"/>
    </xf>
    <xf numFmtId="0" fontId="11" fillId="0" borderId="1" xfId="62" applyNumberFormat="1" applyFont="1" applyFill="1" applyBorder="1" applyAlignment="1">
      <alignment horizontal="right" vertical="center"/>
    </xf>
    <xf numFmtId="0" fontId="11" fillId="0" borderId="1" xfId="71" applyNumberFormat="1" applyFont="1" applyFill="1" applyBorder="1" applyAlignment="1" applyProtection="1">
      <alignment horizontal="right" vertical="center" wrapText="1"/>
    </xf>
    <xf numFmtId="4" fontId="11" fillId="0" borderId="1" xfId="71" applyNumberFormat="1" applyFont="1" applyFill="1" applyBorder="1" applyAlignment="1" applyProtection="1">
      <alignment horizontal="right" vertical="center" wrapText="1"/>
    </xf>
    <xf numFmtId="0" fontId="15" fillId="0" borderId="0" xfId="0" applyFont="1" applyFill="1" applyAlignment="1">
      <alignment horizontal="center" vertical="center" wrapText="1"/>
    </xf>
    <xf numFmtId="0" fontId="15" fillId="0" borderId="0" xfId="0" applyFont="1" applyFill="1" applyAlignment="1">
      <alignment vertical="center" wrapText="1"/>
    </xf>
    <xf numFmtId="0" fontId="31" fillId="0" borderId="0" xfId="0" applyFont="1" applyFill="1" applyAlignment="1">
      <alignment horizontal="left" vertical="center" wrapText="1"/>
    </xf>
    <xf numFmtId="179" fontId="12" fillId="0" borderId="1" xfId="0" applyNumberFormat="1" applyFont="1" applyFill="1" applyBorder="1" applyAlignment="1">
      <alignment horizontal="right" vertical="center" wrapText="1"/>
    </xf>
    <xf numFmtId="0" fontId="11" fillId="0" borderId="1" xfId="0" applyFont="1" applyFill="1" applyBorder="1" applyAlignment="1">
      <alignment horizontal="left" vertical="center" wrapText="1" indent="2"/>
    </xf>
    <xf numFmtId="0" fontId="11" fillId="2" borderId="1" xfId="0" applyFont="1" applyFill="1" applyBorder="1" applyAlignment="1">
      <alignment horizontal="center" vertical="center" wrapText="1"/>
    </xf>
    <xf numFmtId="0" fontId="11" fillId="2" borderId="1" xfId="0" applyNumberFormat="1" applyFont="1" applyFill="1" applyBorder="1" applyAlignment="1">
      <alignment horizontal="left" vertical="center" wrapText="1"/>
    </xf>
    <xf numFmtId="0" fontId="32" fillId="2" borderId="1" xfId="0" applyNumberFormat="1" applyFont="1" applyFill="1" applyBorder="1" applyAlignment="1">
      <alignment horizontal="center" vertical="center" wrapText="1"/>
    </xf>
    <xf numFmtId="0" fontId="32" fillId="0" borderId="1" xfId="0" applyFont="1" applyFill="1" applyBorder="1" applyAlignment="1">
      <alignment horizontal="center" vertical="center" wrapText="1"/>
    </xf>
    <xf numFmtId="179" fontId="5" fillId="0" borderId="0" xfId="0" applyNumberFormat="1" applyFont="1" applyFill="1" applyAlignment="1">
      <alignment horizontal="right" vertical="center" wrapText="1"/>
    </xf>
    <xf numFmtId="0" fontId="5" fillId="0" borderId="0" xfId="0" applyFont="1" applyFill="1" applyAlignment="1">
      <alignment horizontal="right" vertical="center" wrapText="1"/>
    </xf>
    <xf numFmtId="179" fontId="11" fillId="0" borderId="1" xfId="0" applyNumberFormat="1" applyFont="1" applyFill="1" applyBorder="1" applyAlignment="1">
      <alignment horizontal="right" vertical="center" wrapText="1"/>
    </xf>
    <xf numFmtId="0" fontId="15" fillId="0" borderId="0" xfId="0" applyFont="1" applyFill="1" applyAlignment="1">
      <alignment horizontal="center" vertical="center"/>
    </xf>
    <xf numFmtId="0" fontId="7" fillId="0" borderId="0" xfId="0" applyFont="1" applyFill="1" applyAlignment="1">
      <alignment horizontal="center" vertical="center" wrapText="1"/>
    </xf>
    <xf numFmtId="0" fontId="14" fillId="0" borderId="0" xfId="0" applyFont="1" applyFill="1" applyAlignment="1">
      <alignment horizontal="right" vertical="center" wrapText="1"/>
    </xf>
    <xf numFmtId="0" fontId="15" fillId="0" borderId="1" xfId="0" applyFont="1" applyFill="1" applyBorder="1" applyAlignment="1">
      <alignment horizontal="center" vertical="center" wrapText="1"/>
    </xf>
    <xf numFmtId="0" fontId="26" fillId="0" borderId="1" xfId="0" applyFont="1" applyFill="1" applyBorder="1" applyAlignment="1">
      <alignment horizontal="left" vertical="center" wrapText="1"/>
    </xf>
    <xf numFmtId="178" fontId="26" fillId="0" borderId="1" xfId="0" applyNumberFormat="1" applyFont="1" applyFill="1" applyBorder="1" applyAlignment="1">
      <alignment horizontal="right" vertical="center" wrapText="1"/>
    </xf>
    <xf numFmtId="179" fontId="26" fillId="0" borderId="1" xfId="0" applyNumberFormat="1" applyFont="1" applyFill="1" applyBorder="1" applyAlignment="1">
      <alignment horizontal="right" vertical="center" wrapText="1"/>
    </xf>
    <xf numFmtId="185" fontId="26" fillId="0" borderId="1" xfId="0" applyNumberFormat="1" applyFont="1" applyFill="1" applyBorder="1" applyAlignment="1">
      <alignment horizontal="right" vertical="center" wrapText="1"/>
    </xf>
    <xf numFmtId="0" fontId="26" fillId="0" borderId="1" xfId="0" applyFont="1" applyFill="1" applyBorder="1" applyAlignment="1">
      <alignment horizontal="left" vertical="center" wrapText="1" indent="1"/>
    </xf>
    <xf numFmtId="0" fontId="20" fillId="0" borderId="1" xfId="0" applyFont="1" applyFill="1" applyBorder="1" applyAlignment="1">
      <alignment horizontal="left" vertical="center" wrapText="1" indent="4"/>
    </xf>
    <xf numFmtId="179" fontId="20" fillId="0" borderId="1" xfId="0" applyNumberFormat="1" applyFont="1" applyFill="1" applyBorder="1" applyAlignment="1">
      <alignment horizontal="right" vertical="center" wrapText="1"/>
    </xf>
    <xf numFmtId="178" fontId="20" fillId="0" borderId="1" xfId="0" applyNumberFormat="1" applyFont="1" applyFill="1" applyBorder="1" applyAlignment="1">
      <alignment horizontal="right" vertical="center" wrapText="1"/>
    </xf>
    <xf numFmtId="186" fontId="26" fillId="0" borderId="1" xfId="0" applyNumberFormat="1" applyFont="1" applyFill="1" applyBorder="1" applyAlignment="1">
      <alignment horizontal="right" vertical="center" wrapText="1"/>
    </xf>
    <xf numFmtId="0" fontId="20" fillId="0" borderId="1" xfId="0" applyFont="1" applyFill="1" applyBorder="1" applyAlignment="1">
      <alignment horizontal="left" vertical="center" wrapText="1"/>
    </xf>
    <xf numFmtId="0" fontId="5" fillId="0" borderId="1" xfId="0" applyFont="1" applyFill="1" applyBorder="1" applyAlignment="1">
      <alignment horizontal="left" vertical="center" wrapText="1" indent="2"/>
    </xf>
    <xf numFmtId="178" fontId="5" fillId="0" borderId="0" xfId="0" applyNumberFormat="1" applyFont="1" applyFill="1" applyAlignment="1">
      <alignment horizontal="right" vertical="center" wrapText="1"/>
    </xf>
    <xf numFmtId="0" fontId="33" fillId="0" borderId="0" xfId="0" applyFont="1" applyFill="1" applyAlignment="1">
      <alignment vertical="center" wrapText="1"/>
    </xf>
    <xf numFmtId="0" fontId="33" fillId="0" borderId="0" xfId="0" applyFont="1" applyFill="1" applyAlignment="1">
      <alignment vertical="center"/>
    </xf>
    <xf numFmtId="0" fontId="1" fillId="0" borderId="0" xfId="73" applyFont="1" applyFill="1" applyBorder="1" applyAlignment="1">
      <alignment horizontal="left" vertical="center"/>
    </xf>
    <xf numFmtId="0" fontId="17" fillId="0" borderId="0" xfId="0" applyFont="1" applyFill="1" applyBorder="1" applyAlignment="1">
      <alignment horizontal="center" vertical="center"/>
    </xf>
    <xf numFmtId="0" fontId="18" fillId="0" borderId="0" xfId="0" applyFont="1" applyFill="1" applyBorder="1" applyAlignment="1">
      <alignment horizontal="right" vertical="center"/>
    </xf>
    <xf numFmtId="0" fontId="6" fillId="0" borderId="0" xfId="0" applyFont="1" applyFill="1" applyBorder="1" applyAlignment="1">
      <alignment vertical="center"/>
    </xf>
    <xf numFmtId="0" fontId="1" fillId="0" borderId="0" xfId="78" applyFont="1" applyFill="1" applyBorder="1" applyAlignment="1">
      <alignment horizontal="left" vertical="center"/>
    </xf>
    <xf numFmtId="0" fontId="30" fillId="0" borderId="0" xfId="78" applyFont="1" applyFill="1" applyBorder="1" applyAlignment="1">
      <alignment horizontal="left" vertical="center"/>
    </xf>
    <xf numFmtId="181" fontId="1" fillId="0" borderId="0" xfId="73" applyNumberFormat="1" applyFont="1" applyFill="1" applyBorder="1" applyAlignment="1">
      <alignment horizontal="left" vertical="center"/>
    </xf>
    <xf numFmtId="0" fontId="2" fillId="0" borderId="0" xfId="0" applyFont="1" applyFill="1" applyBorder="1" applyAlignment="1" applyProtection="1">
      <alignment horizontal="center" vertical="center" wrapText="1"/>
      <protection locked="0"/>
    </xf>
    <xf numFmtId="0" fontId="22" fillId="0" borderId="0" xfId="0" applyFont="1" applyFill="1" applyBorder="1" applyAlignment="1">
      <alignment horizontal="right" vertical="center"/>
    </xf>
    <xf numFmtId="0" fontId="34" fillId="0" borderId="0" xfId="0" applyFont="1" applyFill="1" applyBorder="1" applyAlignment="1">
      <alignment horizontal="right" vertical="center"/>
    </xf>
    <xf numFmtId="0" fontId="35" fillId="0" borderId="1" xfId="0" applyFont="1" applyFill="1" applyBorder="1" applyAlignment="1">
      <alignment horizontal="center" vertical="center"/>
    </xf>
    <xf numFmtId="0" fontId="35"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34" fillId="0" borderId="1" xfId="0" applyFont="1" applyFill="1" applyBorder="1" applyAlignment="1">
      <alignment horizontal="right" vertical="center"/>
    </xf>
    <xf numFmtId="0" fontId="36" fillId="0" borderId="1" xfId="0" applyFont="1" applyFill="1" applyBorder="1" applyAlignment="1">
      <alignment horizontal="right" vertical="center"/>
    </xf>
    <xf numFmtId="0" fontId="0" fillId="0" borderId="0" xfId="0" applyAlignment="1">
      <alignment horizontal="center" vertical="center"/>
    </xf>
    <xf numFmtId="0" fontId="30" fillId="0" borderId="0" xfId="78" applyFont="1" applyFill="1" applyBorder="1" applyAlignment="1">
      <alignment horizontal="center" vertical="center"/>
    </xf>
    <xf numFmtId="181" fontId="1" fillId="0" borderId="0" xfId="73" applyNumberFormat="1" applyFont="1" applyFill="1" applyBorder="1" applyAlignment="1">
      <alignment horizontal="center" vertical="center"/>
    </xf>
    <xf numFmtId="0" fontId="0" fillId="0" borderId="0" xfId="0" applyFont="1" applyFill="1" applyBorder="1" applyAlignment="1" applyProtection="1">
      <alignment horizontal="right" vertical="center" wrapText="1"/>
      <protection locked="0"/>
    </xf>
    <xf numFmtId="0" fontId="0" fillId="0" borderId="0" xfId="0" applyFont="1" applyFill="1" applyBorder="1" applyAlignment="1" applyProtection="1">
      <alignment horizontal="center" vertical="center" wrapText="1"/>
      <protection locked="0"/>
    </xf>
    <xf numFmtId="0" fontId="0" fillId="0" borderId="0" xfId="0" applyFont="1" applyFill="1" applyBorder="1" applyAlignment="1" applyProtection="1">
      <alignment horizontal="center" vertical="center"/>
      <protection locked="0"/>
    </xf>
    <xf numFmtId="0" fontId="27" fillId="0" borderId="1" xfId="0" applyFont="1" applyFill="1" applyBorder="1" applyAlignment="1" applyProtection="1">
      <alignment horizontal="center" vertical="center" wrapText="1"/>
      <protection locked="0"/>
    </xf>
    <xf numFmtId="0" fontId="27" fillId="0" borderId="2" xfId="0" applyFont="1" applyFill="1" applyBorder="1" applyAlignment="1" applyProtection="1">
      <alignment horizontal="center" vertical="center" wrapText="1"/>
      <protection locked="0"/>
    </xf>
    <xf numFmtId="0" fontId="27" fillId="0" borderId="2" xfId="0" applyNumberFormat="1" applyFont="1" applyFill="1" applyBorder="1" applyAlignment="1" applyProtection="1">
      <alignment horizontal="center" vertical="center" wrapText="1"/>
      <protection locked="0"/>
    </xf>
    <xf numFmtId="179" fontId="27" fillId="0" borderId="1" xfId="0" applyNumberFormat="1" applyFont="1" applyFill="1" applyBorder="1" applyAlignment="1" applyProtection="1">
      <alignment horizontal="center" vertical="center" wrapText="1"/>
      <protection locked="0"/>
    </xf>
    <xf numFmtId="0" fontId="27" fillId="0" borderId="1" xfId="0" applyFont="1" applyFill="1" applyBorder="1" applyAlignment="1" applyProtection="1">
      <alignment horizontal="left" vertical="center" wrapText="1"/>
      <protection locked="0"/>
    </xf>
    <xf numFmtId="1" fontId="27" fillId="0" borderId="1" xfId="0" applyNumberFormat="1" applyFont="1" applyFill="1" applyBorder="1" applyAlignment="1" applyProtection="1">
      <alignment horizontal="center" vertical="center"/>
      <protection locked="0"/>
    </xf>
    <xf numFmtId="49" fontId="0" fillId="0" borderId="1" xfId="0" applyNumberFormat="1" applyFont="1" applyFill="1" applyBorder="1" applyAlignment="1">
      <alignment horizontal="left" vertical="center" wrapText="1" indent="2"/>
    </xf>
    <xf numFmtId="3" fontId="37" fillId="3" borderId="1" xfId="0" applyNumberFormat="1" applyFont="1" applyFill="1" applyBorder="1" applyAlignment="1" applyProtection="1">
      <alignment horizontal="center" vertical="center"/>
    </xf>
    <xf numFmtId="0" fontId="0" fillId="0" borderId="1" xfId="0" applyFont="1" applyFill="1" applyBorder="1" applyAlignment="1" applyProtection="1">
      <alignment horizontal="center" vertical="center" wrapText="1"/>
      <protection locked="0"/>
    </xf>
    <xf numFmtId="49" fontId="0" fillId="0" borderId="1" xfId="0" applyNumberFormat="1" applyFont="1" applyFill="1" applyBorder="1" applyAlignment="1">
      <alignment horizontal="left" vertical="center" wrapText="1" indent="4"/>
    </xf>
    <xf numFmtId="179" fontId="22" fillId="0" borderId="1" xfId="66" applyNumberFormat="1" applyFont="1" applyFill="1" applyBorder="1" applyAlignment="1" applyProtection="1">
      <alignment horizontal="center" vertical="center" wrapText="1"/>
      <protection locked="0"/>
    </xf>
    <xf numFmtId="179" fontId="0" fillId="0" borderId="1" xfId="0" applyNumberFormat="1" applyFont="1" applyFill="1" applyBorder="1" applyAlignment="1" applyProtection="1">
      <alignment horizontal="center" vertical="center" wrapText="1"/>
      <protection locked="0"/>
    </xf>
    <xf numFmtId="49" fontId="0" fillId="0" borderId="1" xfId="0" applyNumberFormat="1" applyFont="1" applyFill="1" applyBorder="1" applyAlignment="1" applyProtection="1">
      <alignment horizontal="center" vertical="center" wrapText="1"/>
      <protection locked="0"/>
    </xf>
    <xf numFmtId="179" fontId="27" fillId="0" borderId="1" xfId="66" applyNumberFormat="1" applyFont="1" applyFill="1" applyBorder="1" applyAlignment="1" applyProtection="1">
      <alignment horizontal="center" vertical="center" wrapText="1"/>
    </xf>
    <xf numFmtId="179" fontId="0" fillId="0" borderId="1" xfId="66" applyNumberFormat="1" applyFont="1" applyFill="1" applyBorder="1" applyAlignment="1" applyProtection="1">
      <alignment horizontal="center" vertical="center" wrapText="1"/>
      <protection locked="0"/>
    </xf>
    <xf numFmtId="49" fontId="27" fillId="0" borderId="1" xfId="0" applyNumberFormat="1" applyFont="1" applyFill="1" applyBorder="1" applyAlignment="1">
      <alignment horizontal="left" vertical="center" wrapText="1" indent="2"/>
    </xf>
    <xf numFmtId="3" fontId="38" fillId="3" borderId="1" xfId="0" applyNumberFormat="1" applyFont="1" applyFill="1" applyBorder="1" applyAlignment="1" applyProtection="1">
      <alignment horizontal="center" vertical="center"/>
    </xf>
    <xf numFmtId="0" fontId="27" fillId="0" borderId="1" xfId="0" applyFont="1" applyFill="1" applyBorder="1" applyAlignment="1">
      <alignment horizontal="left" vertical="center" wrapText="1"/>
    </xf>
    <xf numFmtId="49" fontId="0" fillId="0" borderId="1" xfId="0" applyNumberFormat="1" applyFont="1" applyFill="1" applyBorder="1" applyAlignment="1">
      <alignment horizontal="left" vertical="center" wrapText="1"/>
    </xf>
    <xf numFmtId="0" fontId="6" fillId="0" borderId="1" xfId="0" applyFont="1" applyFill="1" applyBorder="1" applyAlignment="1">
      <alignment vertical="center"/>
    </xf>
    <xf numFmtId="179" fontId="6" fillId="0" borderId="0" xfId="0" applyNumberFormat="1" applyFont="1" applyFill="1" applyBorder="1" applyAlignment="1">
      <alignment vertical="center"/>
    </xf>
    <xf numFmtId="179" fontId="39" fillId="0" borderId="0" xfId="0" applyNumberFormat="1" applyFont="1" applyFill="1" applyBorder="1" applyAlignment="1">
      <alignment vertical="center"/>
    </xf>
    <xf numFmtId="0" fontId="1" fillId="0" borderId="0" xfId="49" applyFont="1" applyFill="1" applyBorder="1" applyAlignment="1">
      <alignment horizontal="left" vertical="center"/>
    </xf>
    <xf numFmtId="0" fontId="2" fillId="0" borderId="0" xfId="49" applyFont="1" applyFill="1" applyBorder="1" applyAlignment="1">
      <alignment horizontal="center" vertical="center"/>
    </xf>
    <xf numFmtId="0" fontId="0" fillId="0" borderId="0" xfId="49" applyFont="1" applyFill="1" applyBorder="1" applyAlignment="1">
      <alignment horizontal="right" vertical="center"/>
    </xf>
    <xf numFmtId="0" fontId="40" fillId="0" borderId="0" xfId="49" applyFont="1" applyFill="1" applyBorder="1" applyAlignment="1"/>
    <xf numFmtId="0" fontId="21" fillId="0" borderId="0" xfId="49" applyFont="1" applyFill="1" applyBorder="1" applyAlignment="1"/>
    <xf numFmtId="0" fontId="6" fillId="0" borderId="0" xfId="0" applyFont="1" applyFill="1" applyBorder="1" applyAlignment="1" applyProtection="1"/>
    <xf numFmtId="0" fontId="7" fillId="0" borderId="0" xfId="76" applyFont="1" applyFill="1" applyBorder="1" applyAlignment="1">
      <alignment horizontal="center" vertical="center" wrapText="1"/>
    </xf>
    <xf numFmtId="0" fontId="27" fillId="0" borderId="0" xfId="49" applyFont="1" applyFill="1" applyBorder="1" applyAlignment="1">
      <alignment horizontal="right" vertical="center"/>
    </xf>
    <xf numFmtId="186" fontId="0" fillId="0" borderId="0" xfId="49" applyNumberFormat="1" applyFont="1" applyFill="1" applyBorder="1" applyAlignment="1">
      <alignment horizontal="right" vertical="center"/>
    </xf>
    <xf numFmtId="0" fontId="15" fillId="0" borderId="1" xfId="76" applyFont="1" applyFill="1" applyBorder="1" applyAlignment="1">
      <alignment horizontal="center" vertical="center" wrapText="1"/>
    </xf>
    <xf numFmtId="0" fontId="21" fillId="0" borderId="0" xfId="49" applyFont="1" applyFill="1" applyBorder="1" applyAlignment="1">
      <alignment horizontal="left" vertical="center"/>
    </xf>
    <xf numFmtId="187" fontId="12" fillId="0" borderId="1" xfId="49" applyNumberFormat="1" applyFont="1" applyFill="1" applyBorder="1" applyAlignment="1" applyProtection="1">
      <alignment horizontal="center" vertical="center"/>
    </xf>
    <xf numFmtId="179" fontId="0" fillId="0" borderId="1" xfId="0" applyNumberFormat="1" applyBorder="1">
      <alignment vertical="center"/>
    </xf>
    <xf numFmtId="0" fontId="11" fillId="0" borderId="1" xfId="0" applyFont="1" applyBorder="1" applyAlignment="1">
      <alignment horizontal="left" vertical="center" wrapText="1"/>
    </xf>
    <xf numFmtId="0" fontId="41" fillId="0" borderId="1" xfId="0" applyFont="1" applyBorder="1" applyAlignment="1">
      <alignment horizontal="left" vertical="center" wrapText="1"/>
    </xf>
    <xf numFmtId="187" fontId="12" fillId="0" borderId="1" xfId="49" applyNumberFormat="1" applyFont="1" applyFill="1" applyBorder="1" applyAlignment="1">
      <alignment horizontal="right" vertical="center" wrapText="1"/>
    </xf>
    <xf numFmtId="0" fontId="16" fillId="0" borderId="0" xfId="0" applyFont="1" applyFill="1" applyBorder="1" applyAlignment="1" applyProtection="1">
      <alignment horizontal="left" vertical="center"/>
    </xf>
    <xf numFmtId="0" fontId="17" fillId="0" borderId="0" xfId="0" applyFont="1" applyFill="1" applyBorder="1" applyAlignment="1" applyProtection="1">
      <alignment horizontal="center" vertical="center"/>
    </xf>
    <xf numFmtId="0" fontId="18" fillId="0" borderId="0" xfId="0" applyFont="1" applyFill="1" applyBorder="1" applyAlignment="1" applyProtection="1">
      <alignment horizontal="right" vertical="center"/>
    </xf>
    <xf numFmtId="0" fontId="6" fillId="0" borderId="0" xfId="0" applyFont="1" applyFill="1" applyBorder="1" applyAlignment="1" applyProtection="1">
      <alignment horizontal="left" vertical="center"/>
    </xf>
    <xf numFmtId="0" fontId="24" fillId="0" borderId="0" xfId="0" applyFont="1" applyFill="1" applyBorder="1" applyAlignment="1" applyProtection="1">
      <alignment horizontal="center" vertical="center"/>
    </xf>
    <xf numFmtId="0" fontId="12" fillId="0" borderId="0" xfId="49" applyFont="1" applyFill="1" applyBorder="1" applyAlignment="1">
      <alignment horizontal="center" vertical="center" wrapText="1"/>
    </xf>
    <xf numFmtId="0" fontId="12" fillId="0" borderId="0" xfId="49" applyFont="1" applyFill="1" applyBorder="1" applyAlignment="1">
      <alignment horizontal="center" vertical="center"/>
    </xf>
    <xf numFmtId="0" fontId="11" fillId="0" borderId="0" xfId="49" applyFont="1" applyFill="1" applyBorder="1" applyAlignment="1">
      <alignment horizontal="left" vertical="center"/>
    </xf>
    <xf numFmtId="0" fontId="11" fillId="0" borderId="0" xfId="49" applyFont="1" applyFill="1" applyBorder="1" applyAlignment="1">
      <alignment vertical="center"/>
    </xf>
    <xf numFmtId="179" fontId="40" fillId="0" borderId="0" xfId="49" applyNumberFormat="1" applyFont="1" applyFill="1" applyBorder="1" applyAlignment="1"/>
    <xf numFmtId="179" fontId="1" fillId="0" borderId="0" xfId="49" applyNumberFormat="1" applyFont="1" applyFill="1" applyBorder="1" applyAlignment="1">
      <alignment horizontal="left" vertical="center"/>
    </xf>
    <xf numFmtId="179" fontId="7" fillId="0" borderId="0" xfId="76" applyNumberFormat="1" applyFont="1" applyFill="1" applyBorder="1" applyAlignment="1">
      <alignment horizontal="center" vertical="center" wrapText="1"/>
    </xf>
    <xf numFmtId="179" fontId="0" fillId="0" borderId="0" xfId="49" applyNumberFormat="1" applyFont="1" applyFill="1" applyBorder="1" applyAlignment="1">
      <alignment horizontal="right" vertical="center"/>
    </xf>
    <xf numFmtId="179" fontId="15" fillId="0" borderId="1" xfId="76" applyNumberFormat="1" applyFont="1" applyFill="1" applyBorder="1" applyAlignment="1">
      <alignment horizontal="center" vertical="center" wrapText="1"/>
    </xf>
    <xf numFmtId="179" fontId="27" fillId="0" borderId="1" xfId="0" applyNumberFormat="1" applyFont="1" applyBorder="1">
      <alignment vertical="center"/>
    </xf>
    <xf numFmtId="179" fontId="22" fillId="0" borderId="1" xfId="0" applyNumberFormat="1" applyFont="1" applyBorder="1">
      <alignment vertical="center"/>
    </xf>
    <xf numFmtId="179" fontId="35" fillId="0" borderId="1" xfId="0" applyNumberFormat="1" applyFont="1" applyBorder="1">
      <alignment vertical="center"/>
    </xf>
    <xf numFmtId="179" fontId="42" fillId="0" borderId="1" xfId="0" applyNumberFormat="1" applyFont="1" applyBorder="1">
      <alignment vertical="center"/>
    </xf>
    <xf numFmtId="0" fontId="41" fillId="0" borderId="8" xfId="0" applyFont="1" applyFill="1" applyBorder="1" applyAlignment="1">
      <alignment horizontal="left" vertical="center"/>
    </xf>
    <xf numFmtId="0" fontId="30" fillId="0" borderId="0" xfId="55" applyFont="1" applyFill="1" applyAlignment="1">
      <alignment horizontal="left" vertical="center"/>
    </xf>
    <xf numFmtId="0" fontId="2" fillId="0" borderId="0" xfId="55" applyFont="1" applyFill="1" applyAlignment="1">
      <alignment horizontal="center" vertical="center"/>
    </xf>
    <xf numFmtId="0" fontId="0" fillId="0" borderId="0" xfId="55" applyFont="1" applyFill="1" applyAlignment="1">
      <alignment horizontal="right" vertical="center"/>
    </xf>
    <xf numFmtId="0" fontId="12" fillId="0" borderId="0" xfId="55" applyFont="1" applyFill="1"/>
    <xf numFmtId="0" fontId="11" fillId="0" borderId="0" xfId="55" applyFont="1" applyFill="1"/>
    <xf numFmtId="0" fontId="11" fillId="0" borderId="0" xfId="55" applyFont="1" applyFill="1" applyBorder="1" applyAlignment="1"/>
    <xf numFmtId="0" fontId="0" fillId="0" borderId="0" xfId="55" applyFont="1" applyFill="1"/>
    <xf numFmtId="0" fontId="1" fillId="0" borderId="0" xfId="55" applyFont="1" applyFill="1" applyAlignment="1">
      <alignment horizontal="left" vertical="center"/>
    </xf>
    <xf numFmtId="0" fontId="2" fillId="0" borderId="0" xfId="55" applyNumberFormat="1" applyFont="1" applyFill="1" applyAlignment="1" applyProtection="1">
      <alignment horizontal="center" vertical="center" wrapText="1"/>
    </xf>
    <xf numFmtId="0" fontId="2" fillId="0" borderId="0" xfId="55" applyNumberFormat="1" applyFont="1" applyFill="1" applyAlignment="1" applyProtection="1">
      <alignment horizontal="center" vertical="center"/>
    </xf>
    <xf numFmtId="0" fontId="12" fillId="0" borderId="2" xfId="55" applyNumberFormat="1" applyFont="1" applyFill="1" applyBorder="1" applyAlignment="1" applyProtection="1">
      <alignment horizontal="center" vertical="center"/>
    </xf>
    <xf numFmtId="0" fontId="12" fillId="0" borderId="9" xfId="55" applyNumberFormat="1" applyFont="1" applyFill="1" applyBorder="1" applyAlignment="1" applyProtection="1">
      <alignment horizontal="center" vertical="center"/>
    </xf>
    <xf numFmtId="0" fontId="12" fillId="0" borderId="10" xfId="55" applyNumberFormat="1" applyFont="1" applyFill="1" applyBorder="1" applyAlignment="1" applyProtection="1">
      <alignment horizontal="center" vertical="center"/>
    </xf>
    <xf numFmtId="0" fontId="12" fillId="0" borderId="1" xfId="59" applyNumberFormat="1" applyFont="1" applyFill="1" applyBorder="1" applyAlignment="1" applyProtection="1">
      <alignment horizontal="left" vertical="center"/>
    </xf>
    <xf numFmtId="184" fontId="12" fillId="0" borderId="1" xfId="74" applyNumberFormat="1" applyFont="1" applyFill="1" applyBorder="1" applyAlignment="1">
      <alignment horizontal="right" vertical="center" wrapText="1"/>
    </xf>
    <xf numFmtId="0" fontId="11" fillId="0" borderId="1" xfId="59" applyNumberFormat="1" applyFont="1" applyFill="1" applyBorder="1" applyAlignment="1" applyProtection="1">
      <alignment horizontal="left" vertical="center" indent="1"/>
    </xf>
    <xf numFmtId="184" fontId="11" fillId="0" borderId="1" xfId="74" applyNumberFormat="1" applyFont="1" applyFill="1" applyBorder="1" applyAlignment="1">
      <alignment horizontal="right" vertical="center" wrapText="1"/>
    </xf>
    <xf numFmtId="0" fontId="11" fillId="0" borderId="1" xfId="59" applyNumberFormat="1" applyFont="1" applyFill="1" applyBorder="1" applyAlignment="1" applyProtection="1">
      <alignment horizontal="left" vertical="center" indent="2"/>
    </xf>
    <xf numFmtId="0" fontId="11" fillId="0" borderId="1" xfId="0" applyNumberFormat="1" applyFont="1" applyFill="1" applyBorder="1" applyAlignment="1" applyProtection="1">
      <alignment horizontal="left" vertical="center" indent="1"/>
    </xf>
    <xf numFmtId="0" fontId="11" fillId="0" borderId="1" xfId="0" applyNumberFormat="1" applyFont="1" applyFill="1" applyBorder="1" applyAlignment="1" applyProtection="1">
      <alignment horizontal="left" vertical="center" indent="2"/>
    </xf>
    <xf numFmtId="184" fontId="11" fillId="0" borderId="1" xfId="60" applyNumberFormat="1" applyFont="1" applyFill="1" applyBorder="1" applyAlignment="1">
      <alignment horizontal="right" vertical="center" wrapText="1"/>
    </xf>
    <xf numFmtId="0" fontId="11" fillId="0" borderId="1" xfId="0" applyNumberFormat="1" applyFont="1" applyFill="1" applyBorder="1" applyAlignment="1" applyProtection="1">
      <alignment horizontal="center" vertical="center"/>
    </xf>
    <xf numFmtId="0" fontId="0" fillId="0" borderId="1" xfId="55" applyFont="1" applyFill="1" applyBorder="1"/>
    <xf numFmtId="0" fontId="11" fillId="0" borderId="1" xfId="0" applyNumberFormat="1" applyFont="1" applyFill="1" applyBorder="1" applyAlignment="1" applyProtection="1">
      <alignment horizontal="left" vertical="center"/>
    </xf>
    <xf numFmtId="1" fontId="12" fillId="0" borderId="0" xfId="59" applyNumberFormat="1" applyFont="1" applyFill="1" applyBorder="1" applyAlignment="1" applyProtection="1">
      <alignment horizontal="right" vertical="center"/>
    </xf>
    <xf numFmtId="0" fontId="11" fillId="0" borderId="0" xfId="0" applyNumberFormat="1" applyFont="1" applyFill="1" applyBorder="1" applyAlignment="1" applyProtection="1">
      <alignment horizontal="left" vertical="center" indent="1"/>
    </xf>
    <xf numFmtId="184" fontId="11" fillId="0" borderId="0" xfId="74" applyNumberFormat="1" applyFont="1" applyFill="1" applyBorder="1" applyAlignment="1">
      <alignment horizontal="right" vertical="center" wrapText="1"/>
    </xf>
    <xf numFmtId="0" fontId="11" fillId="0" borderId="0" xfId="0" applyNumberFormat="1" applyFont="1" applyFill="1" applyBorder="1" applyAlignment="1" applyProtection="1">
      <alignment horizontal="left" vertical="center" indent="2"/>
    </xf>
    <xf numFmtId="0" fontId="2" fillId="0" borderId="0" xfId="0" applyFont="1" applyFill="1" applyBorder="1" applyAlignment="1">
      <alignment horizontal="center" vertical="center"/>
    </xf>
    <xf numFmtId="0" fontId="43" fillId="0" borderId="0" xfId="0" applyFont="1" applyFill="1" applyBorder="1" applyAlignment="1">
      <alignment horizontal="right" vertical="center"/>
    </xf>
    <xf numFmtId="0" fontId="28" fillId="0" borderId="0" xfId="0" applyFont="1" applyFill="1" applyBorder="1" applyAlignment="1">
      <alignment vertical="center"/>
    </xf>
    <xf numFmtId="0" fontId="28" fillId="4" borderId="0" xfId="0" applyFont="1" applyFill="1" applyBorder="1" applyAlignment="1">
      <alignment vertical="center"/>
    </xf>
    <xf numFmtId="179" fontId="28" fillId="0" borderId="0" xfId="0" applyNumberFormat="1" applyFont="1" applyFill="1" applyBorder="1" applyAlignment="1">
      <alignment vertical="center"/>
    </xf>
    <xf numFmtId="0" fontId="1" fillId="0" borderId="0" xfId="49" applyFont="1" applyFill="1" applyBorder="1" applyAlignment="1">
      <alignment horizontal="left" vertical="center" shrinkToFit="1"/>
    </xf>
    <xf numFmtId="186" fontId="2" fillId="0" borderId="0" xfId="49" applyNumberFormat="1" applyFont="1" applyFill="1" applyBorder="1" applyAlignment="1">
      <alignment horizontal="center" vertical="center" wrapText="1" shrinkToFit="1"/>
    </xf>
    <xf numFmtId="179" fontId="2" fillId="0" borderId="0" xfId="49" applyNumberFormat="1" applyFont="1" applyFill="1" applyBorder="1" applyAlignment="1">
      <alignment horizontal="center" vertical="center" shrinkToFit="1"/>
    </xf>
    <xf numFmtId="186" fontId="27" fillId="0" borderId="0" xfId="49" applyNumberFormat="1" applyFont="1" applyFill="1" applyBorder="1" applyAlignment="1">
      <alignment horizontal="right" vertical="center" shrinkToFit="1"/>
    </xf>
    <xf numFmtId="179" fontId="12" fillId="0" borderId="2" xfId="80" applyNumberFormat="1" applyFont="1" applyFill="1" applyBorder="1" applyAlignment="1">
      <alignment horizontal="center" vertical="center"/>
    </xf>
    <xf numFmtId="0" fontId="28" fillId="0" borderId="1" xfId="0" applyFont="1" applyFill="1" applyBorder="1" applyAlignment="1">
      <alignment vertical="center"/>
    </xf>
    <xf numFmtId="179" fontId="28" fillId="0" borderId="1" xfId="0" applyNumberFormat="1" applyFont="1" applyFill="1" applyBorder="1" applyAlignment="1">
      <alignment vertical="center"/>
    </xf>
    <xf numFmtId="0" fontId="28" fillId="0" borderId="0" xfId="0" applyNumberFormat="1" applyFont="1" applyFill="1" applyBorder="1" applyAlignment="1">
      <alignment vertical="center"/>
    </xf>
    <xf numFmtId="0" fontId="28" fillId="0" borderId="1" xfId="0" applyFont="1" applyFill="1" applyBorder="1" applyAlignment="1">
      <alignment horizontal="left" vertical="center" indent="2"/>
    </xf>
    <xf numFmtId="0" fontId="28" fillId="0" borderId="1" xfId="0" applyFont="1" applyFill="1" applyBorder="1" applyAlignment="1">
      <alignment horizontal="left" vertical="center" indent="3"/>
    </xf>
    <xf numFmtId="0" fontId="28" fillId="0" borderId="0" xfId="0" applyFont="1" applyFill="1" applyBorder="1" applyAlignment="1">
      <alignment horizontal="left" vertical="center" indent="2"/>
    </xf>
    <xf numFmtId="0" fontId="28" fillId="0" borderId="6" xfId="0" applyFont="1" applyFill="1" applyBorder="1" applyAlignment="1">
      <alignment vertical="center"/>
    </xf>
    <xf numFmtId="179" fontId="12" fillId="0" borderId="1" xfId="80" applyNumberFormat="1" applyFont="1" applyFill="1" applyBorder="1" applyAlignment="1">
      <alignment horizontal="right" vertical="center"/>
    </xf>
    <xf numFmtId="0" fontId="28" fillId="4" borderId="0" xfId="0" applyNumberFormat="1" applyFont="1" applyFill="1" applyBorder="1" applyAlignment="1">
      <alignment vertical="center"/>
    </xf>
    <xf numFmtId="0" fontId="2" fillId="0" borderId="0" xfId="71" applyFont="1" applyFill="1" applyAlignment="1">
      <alignment horizontal="center" vertical="center"/>
    </xf>
    <xf numFmtId="0" fontId="0" fillId="0" borderId="0" xfId="71" applyFont="1" applyFill="1" applyAlignment="1">
      <alignment horizontal="right" vertical="center"/>
    </xf>
    <xf numFmtId="0" fontId="12" fillId="0" borderId="0" xfId="71" applyFont="1" applyFill="1" applyAlignment="1">
      <alignment vertical="center"/>
    </xf>
    <xf numFmtId="0" fontId="11" fillId="0" borderId="0" xfId="71" applyFont="1" applyFill="1" applyAlignment="1">
      <alignment vertical="center"/>
    </xf>
    <xf numFmtId="0" fontId="0" fillId="0" borderId="0" xfId="65" applyFont="1" applyFill="1" applyAlignment="1"/>
    <xf numFmtId="0" fontId="0" fillId="0" borderId="0" xfId="71" applyFont="1" applyFill="1"/>
    <xf numFmtId="0" fontId="2" fillId="0" borderId="0" xfId="71" applyFont="1" applyFill="1" applyAlignment="1">
      <alignment horizontal="center" vertical="center" wrapText="1"/>
    </xf>
    <xf numFmtId="0" fontId="0" fillId="0" borderId="0" xfId="58" applyNumberFormat="1" applyFont="1" applyFill="1" applyAlignment="1" applyProtection="1">
      <alignment horizontal="right" vertical="center"/>
    </xf>
    <xf numFmtId="0" fontId="12" fillId="0" borderId="1" xfId="71" applyFont="1" applyFill="1" applyBorder="1" applyAlignment="1">
      <alignment vertical="center"/>
    </xf>
    <xf numFmtId="179" fontId="12" fillId="0" borderId="1" xfId="71" applyNumberFormat="1" applyFont="1" applyFill="1" applyBorder="1" applyAlignment="1">
      <alignment horizontal="right" vertical="center" wrapText="1"/>
    </xf>
    <xf numFmtId="0" fontId="11" fillId="0" borderId="1" xfId="54" applyFont="1" applyFill="1" applyBorder="1" applyAlignment="1">
      <alignment horizontal="left" vertical="center" indent="1"/>
    </xf>
    <xf numFmtId="0" fontId="11" fillId="0" borderId="1" xfId="54" applyFont="1" applyFill="1" applyBorder="1" applyAlignment="1">
      <alignment horizontal="right" vertical="center" wrapText="1"/>
    </xf>
    <xf numFmtId="0" fontId="11" fillId="0" borderId="1" xfId="54" applyFont="1" applyFill="1" applyBorder="1" applyAlignment="1">
      <alignment vertical="center"/>
    </xf>
    <xf numFmtId="179" fontId="11" fillId="0" borderId="1" xfId="71" applyNumberFormat="1" applyFont="1" applyFill="1" applyBorder="1" applyAlignment="1">
      <alignment horizontal="right" vertical="center" wrapText="1"/>
    </xf>
    <xf numFmtId="0" fontId="27" fillId="0" borderId="9" xfId="74" applyFont="1" applyFill="1" applyBorder="1" applyAlignment="1">
      <alignment horizontal="left"/>
    </xf>
    <xf numFmtId="0" fontId="27" fillId="0" borderId="0" xfId="74" applyFont="1" applyFill="1" applyBorder="1" applyAlignment="1">
      <alignment horizontal="left"/>
    </xf>
    <xf numFmtId="0" fontId="0" fillId="0" borderId="0" xfId="71" applyFont="1" applyFill="1" applyAlignment="1" applyProtection="1">
      <alignment horizontal="right" vertical="center"/>
      <protection locked="0"/>
    </xf>
    <xf numFmtId="0" fontId="12" fillId="0" borderId="0" xfId="71" applyFont="1" applyFill="1" applyAlignment="1" applyProtection="1">
      <alignment vertical="center"/>
      <protection locked="0"/>
    </xf>
    <xf numFmtId="0" fontId="30" fillId="0" borderId="0" xfId="58" applyFont="1" applyFill="1" applyAlignment="1">
      <alignment horizontal="left" vertical="center"/>
    </xf>
    <xf numFmtId="0" fontId="1" fillId="0" borderId="0" xfId="58" applyFont="1" applyFill="1" applyAlignment="1">
      <alignment horizontal="left" vertical="center"/>
    </xf>
    <xf numFmtId="0" fontId="2" fillId="0" borderId="0" xfId="58" applyNumberFormat="1" applyFont="1" applyFill="1" applyAlignment="1" applyProtection="1">
      <alignment horizontal="center" vertical="center" wrapText="1"/>
    </xf>
    <xf numFmtId="0" fontId="2" fillId="0" borderId="0" xfId="58" applyNumberFormat="1" applyFont="1" applyFill="1" applyAlignment="1" applyProtection="1">
      <alignment horizontal="center" vertical="center"/>
    </xf>
    <xf numFmtId="0" fontId="0" fillId="0" borderId="7" xfId="58" applyNumberFormat="1" applyFont="1" applyFill="1" applyBorder="1" applyAlignment="1" applyProtection="1">
      <alignment horizontal="right" vertical="center"/>
    </xf>
    <xf numFmtId="0" fontId="12" fillId="0" borderId="2" xfId="58" applyNumberFormat="1" applyFont="1" applyFill="1" applyBorder="1" applyAlignment="1" applyProtection="1">
      <alignment horizontal="center" vertical="center"/>
    </xf>
    <xf numFmtId="0" fontId="12" fillId="0" borderId="9" xfId="58" applyNumberFormat="1" applyFont="1" applyFill="1" applyBorder="1" applyAlignment="1" applyProtection="1">
      <alignment horizontal="center" vertical="center"/>
    </xf>
    <xf numFmtId="0" fontId="12" fillId="0" borderId="1" xfId="58" applyNumberFormat="1" applyFont="1" applyFill="1" applyBorder="1" applyAlignment="1" applyProtection="1">
      <alignment horizontal="center" vertical="center"/>
    </xf>
    <xf numFmtId="0" fontId="12" fillId="0" borderId="1" xfId="0" applyNumberFormat="1" applyFont="1" applyFill="1" applyBorder="1" applyAlignment="1" applyProtection="1">
      <alignment horizontal="left" vertical="center"/>
    </xf>
    <xf numFmtId="176" fontId="12" fillId="0" borderId="1" xfId="0" applyNumberFormat="1" applyFont="1" applyFill="1" applyBorder="1" applyAlignment="1" applyProtection="1">
      <alignment horizontal="left" vertical="center"/>
    </xf>
    <xf numFmtId="184" fontId="12" fillId="0" borderId="1" xfId="84" applyNumberFormat="1" applyFont="1" applyFill="1" applyBorder="1" applyAlignment="1">
      <alignment horizontal="right" vertical="center" wrapText="1"/>
    </xf>
    <xf numFmtId="176" fontId="11" fillId="0" borderId="1" xfId="0" applyNumberFormat="1" applyFont="1" applyFill="1" applyBorder="1" applyAlignment="1" applyProtection="1">
      <alignment horizontal="center" vertical="center"/>
    </xf>
    <xf numFmtId="0" fontId="0" fillId="0" borderId="1" xfId="58" applyFont="1" applyFill="1" applyBorder="1"/>
    <xf numFmtId="176" fontId="12" fillId="0" borderId="1" xfId="0" applyNumberFormat="1" applyFont="1" applyFill="1" applyBorder="1" applyAlignment="1">
      <alignment horizontal="center" vertical="center"/>
    </xf>
    <xf numFmtId="184" fontId="0" fillId="0" borderId="0" xfId="58" applyNumberFormat="1" applyFont="1" applyFill="1"/>
    <xf numFmtId="0" fontId="37" fillId="0" borderId="0" xfId="58" applyFont="1" applyFill="1"/>
    <xf numFmtId="0" fontId="11" fillId="0" borderId="0" xfId="58" applyFont="1" applyFill="1" applyBorder="1"/>
    <xf numFmtId="0" fontId="11" fillId="0" borderId="0" xfId="71" applyFont="1" applyFill="1"/>
    <xf numFmtId="0" fontId="2" fillId="0" borderId="0" xfId="71" applyFont="1" applyFill="1" applyAlignment="1" applyProtection="1">
      <alignment horizontal="center" vertical="center" wrapText="1"/>
      <protection locked="0"/>
    </xf>
    <xf numFmtId="0" fontId="2" fillId="0" borderId="0" xfId="71" applyFont="1" applyFill="1" applyAlignment="1" applyProtection="1">
      <alignment horizontal="center" vertical="center"/>
      <protection locked="0"/>
    </xf>
    <xf numFmtId="0" fontId="12" fillId="0" borderId="4" xfId="71" applyFont="1" applyFill="1" applyBorder="1" applyAlignment="1">
      <alignment horizontal="center" vertical="center"/>
    </xf>
    <xf numFmtId="0" fontId="12" fillId="0" borderId="1" xfId="71" applyFont="1" applyFill="1" applyBorder="1" applyAlignment="1">
      <alignment horizontal="center" vertical="center" wrapText="1"/>
    </xf>
    <xf numFmtId="0" fontId="11" fillId="0" borderId="1" xfId="71" applyFont="1" applyFill="1" applyBorder="1" applyAlignment="1" applyProtection="1">
      <alignment vertical="center"/>
      <protection locked="0"/>
    </xf>
    <xf numFmtId="179" fontId="11" fillId="0" borderId="1" xfId="71" applyNumberFormat="1" applyFont="1" applyFill="1" applyBorder="1" applyAlignment="1" applyProtection="1">
      <alignment vertical="center"/>
      <protection locked="0"/>
    </xf>
    <xf numFmtId="0" fontId="11" fillId="0" borderId="1" xfId="77" applyNumberFormat="1" applyFont="1" applyFill="1" applyBorder="1" applyAlignment="1" applyProtection="1">
      <alignment vertical="center"/>
    </xf>
    <xf numFmtId="179" fontId="12" fillId="0" borderId="0" xfId="71" applyNumberFormat="1" applyFont="1" applyFill="1" applyAlignment="1">
      <alignment vertical="center"/>
    </xf>
    <xf numFmtId="0" fontId="11" fillId="0" borderId="0" xfId="65" applyFont="1" applyFill="1" applyAlignment="1"/>
    <xf numFmtId="179" fontId="11" fillId="0" borderId="1" xfId="54" applyNumberFormat="1" applyFont="1" applyFill="1" applyBorder="1" applyAlignment="1">
      <alignment horizontal="right" vertical="center" wrapText="1"/>
    </xf>
    <xf numFmtId="0" fontId="11" fillId="0" borderId="0" xfId="71" applyFont="1" applyFill="1" applyAlignment="1">
      <alignment horizontal="left" vertical="top" wrapText="1"/>
    </xf>
    <xf numFmtId="0" fontId="11" fillId="0" borderId="0" xfId="71" applyFont="1" applyFill="1" applyAlignment="1" applyProtection="1">
      <alignment vertical="center"/>
      <protection locked="0"/>
    </xf>
    <xf numFmtId="0" fontId="44" fillId="0" borderId="0" xfId="0" applyFont="1" applyAlignment="1">
      <alignment horizontal="center" vertical="center"/>
    </xf>
    <xf numFmtId="0" fontId="0" fillId="0" borderId="0" xfId="0" applyAlignment="1">
      <alignment vertical="center"/>
    </xf>
    <xf numFmtId="0" fontId="0" fillId="0" borderId="0" xfId="0" applyFont="1">
      <alignment vertical="center"/>
    </xf>
    <xf numFmtId="0" fontId="45" fillId="0" borderId="0" xfId="0" applyFont="1" applyAlignment="1">
      <alignment horizontal="center" vertical="center" wrapText="1"/>
    </xf>
  </cellXfs>
  <cellStyles count="8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5" xfId="49"/>
    <cellStyle name="常规_国有资本经营预算表样 2 2" xfId="50"/>
    <cellStyle name="常规_基金分析表(99.3)" xfId="51"/>
    <cellStyle name="常规 47 4 2" xfId="52"/>
    <cellStyle name="常规 38" xfId="53"/>
    <cellStyle name="常规_200704(第一稿）" xfId="54"/>
    <cellStyle name="常规 28 2 2" xfId="55"/>
    <cellStyle name="常规_国资决算以及执行情况0712 2 2" xfId="56"/>
    <cellStyle name="常规_省级科预算草案表1.14 2 2" xfId="57"/>
    <cellStyle name="常规 26 2 2" xfId="58"/>
    <cellStyle name="常规 28 2" xfId="59"/>
    <cellStyle name="常规_(陈诚修改稿)2006年全省及省级财政决算及07年预算执行情况表(A4 留底自用) 2 2 2" xfId="60"/>
    <cellStyle name="常规_社保基金预算报人大建议表样 2 2 3" xfId="61"/>
    <cellStyle name="常规 2 4 2" xfId="62"/>
    <cellStyle name="常规_四川省2019年财政预算（草案）（样表，稿二）" xfId="63"/>
    <cellStyle name="常规 2_省级科预算草案表1.14 2" xfId="64"/>
    <cellStyle name="常规_2001年预算：预算收入及财力（12月21日上午定案表）" xfId="65"/>
    <cellStyle name="常规_一般性转移支付" xfId="66"/>
    <cellStyle name="常规_2015年全省及省级财政收支执行及2016年预算草案表（20160120）企业处修改 2" xfId="67"/>
    <cellStyle name="常规_国有资本经营预算表样 2" xfId="68"/>
    <cellStyle name="常规 47" xfId="69"/>
    <cellStyle name="常规_2014年全省及省级财政收支执行及2015年预算草案表（20150123，自用稿）" xfId="70"/>
    <cellStyle name="常规 10 4 3" xfId="71"/>
    <cellStyle name="常规 10 4 3 7" xfId="72"/>
    <cellStyle name="常规_省级科预算草案表1.14 2" xfId="73"/>
    <cellStyle name="常规_(陈诚修改稿)2006年全省及省级财政决算及07年预算执行情况表(A4 留底自用)" xfId="74"/>
    <cellStyle name="常规_社保基金预算报人大建议表样 2" xfId="75"/>
    <cellStyle name="常规 10 6" xfId="76"/>
    <cellStyle name="常规_录入表" xfId="77"/>
    <cellStyle name="常规_(陈诚修改稿)2006年全省及省级财政决算及07年预算执行情况表(A4 留底自用) 2 2 2 2" xfId="78"/>
    <cellStyle name="常规_国资决算以及执行情况0712 2 2 2" xfId="79"/>
    <cellStyle name="常规 35_2020支出预算表(以此为准)2" xfId="80"/>
    <cellStyle name="常规 10 2" xfId="81"/>
    <cellStyle name="常规_2015年全省及省级财政收支执行及2016年预算草案表（20160120）企业处修改" xfId="82"/>
    <cellStyle name="常规_2014年全省及省级财政收支执行及2015年预算草案表（20150123，自用稿） 2 2" xfId="83"/>
    <cellStyle name="常规_(陈诚修改稿)2006年全省及省级财政决算及07年预算执行情况表(A4 留底自用) 2" xfId="84"/>
  </cellStyles>
  <dxfs count="1">
    <dxf>
      <fill>
        <patternFill patternType="solid">
          <bgColor rgb="FFFF9900"/>
        </patternFill>
      </fill>
    </dxf>
  </dxfs>
  <tableStyles count="0" defaultTableStyle="TableStyleMedium2" defaultPivotStyle="PivotStyleLight16"/>
  <colors>
    <mruColors>
      <color rgb="00000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5" Type="http://schemas.openxmlformats.org/officeDocument/2006/relationships/styles" Target="styles.xml"/><Relationship Id="rId94" Type="http://schemas.openxmlformats.org/officeDocument/2006/relationships/sharedStrings" Target="sharedStrings.xml"/><Relationship Id="rId93" Type="http://schemas.openxmlformats.org/officeDocument/2006/relationships/theme" Target="theme/theme1.xml"/><Relationship Id="rId92" Type="http://schemas.openxmlformats.org/officeDocument/2006/relationships/externalLink" Target="externalLinks/externalLink54.xml"/><Relationship Id="rId91" Type="http://schemas.openxmlformats.org/officeDocument/2006/relationships/externalLink" Target="externalLinks/externalLink53.xml"/><Relationship Id="rId90" Type="http://schemas.openxmlformats.org/officeDocument/2006/relationships/externalLink" Target="externalLinks/externalLink52.xml"/><Relationship Id="rId9" Type="http://schemas.openxmlformats.org/officeDocument/2006/relationships/worksheet" Target="worksheets/sheet9.xml"/><Relationship Id="rId89" Type="http://schemas.openxmlformats.org/officeDocument/2006/relationships/externalLink" Target="externalLinks/externalLink51.xml"/><Relationship Id="rId88" Type="http://schemas.openxmlformats.org/officeDocument/2006/relationships/externalLink" Target="externalLinks/externalLink50.xml"/><Relationship Id="rId87" Type="http://schemas.openxmlformats.org/officeDocument/2006/relationships/externalLink" Target="externalLinks/externalLink49.xml"/><Relationship Id="rId86" Type="http://schemas.openxmlformats.org/officeDocument/2006/relationships/externalLink" Target="externalLinks/externalLink48.xml"/><Relationship Id="rId85" Type="http://schemas.openxmlformats.org/officeDocument/2006/relationships/externalLink" Target="externalLinks/externalLink47.xml"/><Relationship Id="rId84" Type="http://schemas.openxmlformats.org/officeDocument/2006/relationships/externalLink" Target="externalLinks/externalLink46.xml"/><Relationship Id="rId83" Type="http://schemas.openxmlformats.org/officeDocument/2006/relationships/externalLink" Target="externalLinks/externalLink45.xml"/><Relationship Id="rId82" Type="http://schemas.openxmlformats.org/officeDocument/2006/relationships/externalLink" Target="externalLinks/externalLink44.xml"/><Relationship Id="rId81" Type="http://schemas.openxmlformats.org/officeDocument/2006/relationships/externalLink" Target="externalLinks/externalLink43.xml"/><Relationship Id="rId80" Type="http://schemas.openxmlformats.org/officeDocument/2006/relationships/externalLink" Target="externalLinks/externalLink42.xml"/><Relationship Id="rId8" Type="http://schemas.openxmlformats.org/officeDocument/2006/relationships/worksheet" Target="worksheets/sheet8.xml"/><Relationship Id="rId79" Type="http://schemas.openxmlformats.org/officeDocument/2006/relationships/externalLink" Target="externalLinks/externalLink41.xml"/><Relationship Id="rId78" Type="http://schemas.openxmlformats.org/officeDocument/2006/relationships/externalLink" Target="externalLinks/externalLink40.xml"/><Relationship Id="rId77" Type="http://schemas.openxmlformats.org/officeDocument/2006/relationships/externalLink" Target="externalLinks/externalLink39.xml"/><Relationship Id="rId76" Type="http://schemas.openxmlformats.org/officeDocument/2006/relationships/externalLink" Target="externalLinks/externalLink38.xml"/><Relationship Id="rId75" Type="http://schemas.openxmlformats.org/officeDocument/2006/relationships/externalLink" Target="externalLinks/externalLink37.xml"/><Relationship Id="rId74" Type="http://schemas.openxmlformats.org/officeDocument/2006/relationships/externalLink" Target="externalLinks/externalLink36.xml"/><Relationship Id="rId73" Type="http://schemas.openxmlformats.org/officeDocument/2006/relationships/externalLink" Target="externalLinks/externalLink35.xml"/><Relationship Id="rId72" Type="http://schemas.openxmlformats.org/officeDocument/2006/relationships/externalLink" Target="externalLinks/externalLink34.xml"/><Relationship Id="rId71" Type="http://schemas.openxmlformats.org/officeDocument/2006/relationships/externalLink" Target="externalLinks/externalLink33.xml"/><Relationship Id="rId70" Type="http://schemas.openxmlformats.org/officeDocument/2006/relationships/externalLink" Target="externalLinks/externalLink32.xml"/><Relationship Id="rId7" Type="http://schemas.openxmlformats.org/officeDocument/2006/relationships/worksheet" Target="worksheets/sheet7.xml"/><Relationship Id="rId69" Type="http://schemas.openxmlformats.org/officeDocument/2006/relationships/externalLink" Target="externalLinks/externalLink31.xml"/><Relationship Id="rId68" Type="http://schemas.openxmlformats.org/officeDocument/2006/relationships/externalLink" Target="externalLinks/externalLink30.xml"/><Relationship Id="rId67" Type="http://schemas.openxmlformats.org/officeDocument/2006/relationships/externalLink" Target="externalLinks/externalLink29.xml"/><Relationship Id="rId66" Type="http://schemas.openxmlformats.org/officeDocument/2006/relationships/externalLink" Target="externalLinks/externalLink28.xml"/><Relationship Id="rId65" Type="http://schemas.openxmlformats.org/officeDocument/2006/relationships/externalLink" Target="externalLinks/externalLink27.xml"/><Relationship Id="rId64" Type="http://schemas.openxmlformats.org/officeDocument/2006/relationships/externalLink" Target="externalLinks/externalLink26.xml"/><Relationship Id="rId63" Type="http://schemas.openxmlformats.org/officeDocument/2006/relationships/externalLink" Target="externalLinks/externalLink25.xml"/><Relationship Id="rId62" Type="http://schemas.openxmlformats.org/officeDocument/2006/relationships/externalLink" Target="externalLinks/externalLink24.xml"/><Relationship Id="rId61" Type="http://schemas.openxmlformats.org/officeDocument/2006/relationships/externalLink" Target="externalLinks/externalLink23.xml"/><Relationship Id="rId60" Type="http://schemas.openxmlformats.org/officeDocument/2006/relationships/externalLink" Target="externalLinks/externalLink22.xml"/><Relationship Id="rId6" Type="http://schemas.openxmlformats.org/officeDocument/2006/relationships/worksheet" Target="worksheets/sheet6.xml"/><Relationship Id="rId59" Type="http://schemas.openxmlformats.org/officeDocument/2006/relationships/externalLink" Target="externalLinks/externalLink21.xml"/><Relationship Id="rId58" Type="http://schemas.openxmlformats.org/officeDocument/2006/relationships/externalLink" Target="externalLinks/externalLink20.xml"/><Relationship Id="rId57" Type="http://schemas.openxmlformats.org/officeDocument/2006/relationships/externalLink" Target="externalLinks/externalLink19.xml"/><Relationship Id="rId56" Type="http://schemas.openxmlformats.org/officeDocument/2006/relationships/externalLink" Target="externalLinks/externalLink18.xml"/><Relationship Id="rId55" Type="http://schemas.openxmlformats.org/officeDocument/2006/relationships/externalLink" Target="externalLinks/externalLink17.xml"/><Relationship Id="rId54" Type="http://schemas.openxmlformats.org/officeDocument/2006/relationships/externalLink" Target="externalLinks/externalLink16.xml"/><Relationship Id="rId53" Type="http://schemas.openxmlformats.org/officeDocument/2006/relationships/externalLink" Target="externalLinks/externalLink15.xml"/><Relationship Id="rId52" Type="http://schemas.openxmlformats.org/officeDocument/2006/relationships/externalLink" Target="externalLinks/externalLink14.xml"/><Relationship Id="rId51" Type="http://schemas.openxmlformats.org/officeDocument/2006/relationships/externalLink" Target="externalLinks/externalLink13.xml"/><Relationship Id="rId50" Type="http://schemas.openxmlformats.org/officeDocument/2006/relationships/externalLink" Target="externalLinks/externalLink12.xml"/><Relationship Id="rId5" Type="http://schemas.openxmlformats.org/officeDocument/2006/relationships/worksheet" Target="worksheets/sheet5.xml"/><Relationship Id="rId49" Type="http://schemas.openxmlformats.org/officeDocument/2006/relationships/externalLink" Target="externalLinks/externalLink11.xml"/><Relationship Id="rId48" Type="http://schemas.openxmlformats.org/officeDocument/2006/relationships/externalLink" Target="externalLinks/externalLink10.xml"/><Relationship Id="rId47" Type="http://schemas.openxmlformats.org/officeDocument/2006/relationships/externalLink" Target="externalLinks/externalLink9.xml"/><Relationship Id="rId46" Type="http://schemas.openxmlformats.org/officeDocument/2006/relationships/externalLink" Target="externalLinks/externalLink8.xml"/><Relationship Id="rId45" Type="http://schemas.openxmlformats.org/officeDocument/2006/relationships/externalLink" Target="externalLinks/externalLink7.xml"/><Relationship Id="rId44" Type="http://schemas.openxmlformats.org/officeDocument/2006/relationships/externalLink" Target="externalLinks/externalLink6.xml"/><Relationship Id="rId43" Type="http://schemas.openxmlformats.org/officeDocument/2006/relationships/externalLink" Target="externalLinks/externalLink5.xml"/><Relationship Id="rId42" Type="http://schemas.openxmlformats.org/officeDocument/2006/relationships/externalLink" Target="externalLinks/externalLink4.xml"/><Relationship Id="rId41" Type="http://schemas.openxmlformats.org/officeDocument/2006/relationships/externalLink" Target="externalLinks/externalLink3.xml"/><Relationship Id="rId40" Type="http://schemas.openxmlformats.org/officeDocument/2006/relationships/externalLink" Target="externalLinks/externalLink2.xml"/><Relationship Id="rId4" Type="http://schemas.openxmlformats.org/officeDocument/2006/relationships/worksheet" Target="worksheets/sheet4.xml"/><Relationship Id="rId39" Type="http://schemas.openxmlformats.org/officeDocument/2006/relationships/externalLink" Target="externalLinks/externalLink1.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39044;&#31639;&#20844;&#24320;&#34920;/&#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home/user/Desktop/20220308/2022&#24180;3&#26376;/2022&#24180;3&#26376;&#31532;1&#21608;/20220302-&#21046;&#20316;&#39044;&#20915;&#31639;&#20844;&#24320;&#25805;&#20316;&#26679;&#34920;/03-&#27719;&#24635;/E:/Users/Administrator/Desktop/&#39044;&#23457;&#34920;&#26684;/JS/js2000/2000&#24180;&#24066;&#24030;&#19978;&#25253;&#24635;&#20915;&#31639;&#25991;&#20214;&#22841;/2000&#24180;&#36130;&#25919;&#24635;&#20915;&#31639;/6004&#28074;&#22478;&#213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home/user/Desktop/20220308/2022&#24180;3&#26376;/2022&#24180;3&#26376;&#31532;1&#21608;/20220302-&#21046;&#20316;&#39044;&#20915;&#31639;&#20844;&#24320;&#25805;&#20316;&#26679;&#34920;/02-&#25910;&#22788;&#23460;/8.&#36164;&#20135;&#22788;/20210112-/2022&#24180;&#39044;&#31639;1.12/&#39044;&#23457;&#34920;&#26684;/JS/js2000/2000&#24180;&#24066;&#24030;&#19978;&#25253;&#24635;&#20915;&#31639;&#25991;&#20214;&#22841;/2000&#24180;&#36130;&#25919;&#24635;&#20915;&#31639;/6004&#28074;&#22478;&#2130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home/user/Desktop/20220308/2022&#24180;3&#26376;/2022&#24180;3&#26376;&#31532;1&#21608;/20220302-&#21046;&#20316;&#39044;&#20915;&#31639;&#20844;&#24320;&#25805;&#20316;&#26679;&#34920;/02-&#25910;&#22788;&#23460;/6.&#30465;&#32423;&#31185;/&#25919;&#24220;&#39044;&#31639;/20210112-/20210112-/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home/user/Desktop/20220308/2022&#24180;3&#26376;/2022&#24180;3&#26376;&#31532;1&#21608;/20220302-&#21046;&#20316;&#39044;&#20915;&#31639;&#20844;&#24320;&#25805;&#20316;&#26679;&#34920;/02-&#25910;&#22788;&#23460;/5.&#38472;&#38639;/20210112-/2022&#24180;&#39044;&#31639;1.12/&#39044;&#23457;&#34920;&#26684;/JS/js2000/2000&#24180;&#24066;&#24030;&#19978;&#25253;&#24635;&#20915;&#31639;&#25991;&#20214;&#22841;/2000&#24180;&#36130;&#25919;&#24635;&#20915;&#31639;/6004&#28074;&#22478;&#2130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home/user/Desktop/&#38472;&#38639;2021.12/2021&#24180;/20-&#20154;&#22823;&#19978;&#20250;/2021&#21450;2022/20220114&#23450;&#31295;/&#23450;&#31295;/2022&#24180;&#39044;&#31639;1.14/20210112-/20210112-/C:/Users/Administrator/Desktop/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home/user/Desktop/20220308/2022&#24180;3&#26376;/2022&#24180;3&#26376;&#31532;1&#21608;/20220302-&#21046;&#20316;&#39044;&#20915;&#31639;&#20844;&#24320;&#25805;&#20316;&#26679;&#34920;/02-&#25910;&#22788;&#23460;/6.&#30465;&#32423;&#31185;/&#25919;&#24220;&#39044;&#31639;/20210112-/20210112-/C:/Users/Administrator/Desktop/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home/user/Desktop/20220308/2022&#24180;3&#26376;/2022&#24180;3&#26376;&#31532;1&#21608;/20220302-&#21046;&#20316;&#39044;&#20915;&#31639;&#20844;&#24320;&#25805;&#20316;&#26679;&#34920;/02-&#25910;&#22788;&#23460;/5.&#38472;&#38639;/20210112-/20210112-/C:/Users/Administrator/Desktop/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home/user/Desktop/20220308/2022&#24180;3&#26376;/2022&#24180;3&#26376;&#31532;1&#21608;/20220302-&#21046;&#20316;&#39044;&#20915;&#31639;&#20844;&#24320;&#25805;&#20316;&#26679;&#34920;/02-&#25910;&#22788;&#23460;/8.&#36164;&#20135;&#22788;/20210112-/2022&#24180;&#39044;&#31639;-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home/user/Desktop/20220308/2022&#24180;3&#26376;/2022&#24180;3&#26376;&#31532;1&#21608;/20220302-&#21046;&#20316;&#39044;&#20915;&#31639;&#20844;&#24320;&#25805;&#20316;&#26679;&#34920;/02-&#25910;&#22788;&#23460;/6.&#30465;&#32423;&#31185;/&#25919;&#24220;&#39044;&#31639;/20210112-/20210112-/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home/user/Desktop/20220308/2022&#24180;3&#26376;/2022&#24180;3&#26376;&#31532;1&#21608;/20220302-&#21046;&#20316;&#39044;&#20915;&#31639;&#20844;&#24320;&#25805;&#20316;&#26679;&#34920;/03-&#27719;&#24635;/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home/user/Desktop/&#38472;&#38639;2021.12/2021&#24180;/20-&#20154;&#22823;&#19978;&#20250;/2021&#21450;2022/20220114&#23450;&#31295;/&#23450;&#31295;/2022&#24180;&#39044;&#31639;1.14/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01&#26446;&#23398;&#38182;/01&#32508;&#21512;&#31185;/01&#39044;&#20915;&#31639;&#32534;&#21046;/01&#20195;&#32534;&#39044;&#31639;/02&#35843;&#25972;&#39044;&#31639;/2020&#24180;/2020&#24180;1&#33267;10&#26376;&#35843;&#25972;&#39044;&#31639;/&#26368;&#32456;&#23450;&#31295;/word&#21450;excel/&#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home/user/Desktop/20220308/2022&#24180;3&#26376;/2022&#24180;3&#26376;&#31532;1&#21608;/20220302-&#21046;&#20316;&#39044;&#20915;&#31639;&#20844;&#24320;&#25805;&#20316;&#26679;&#34920;/02-&#25910;&#22788;&#23460;/6.&#30465;&#32423;&#31185;/&#25919;&#24220;&#39044;&#31639;/20210112-/20210112-/C:/Users/Administrator/Desktop/&#26032;&#24314;&#25991;&#20214;&#22841;/&#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home/user/Desktop/20220308/2022&#24180;3&#26376;/2022&#24180;3&#26376;&#31532;1&#21608;/20220302-&#21046;&#20316;&#39044;&#20915;&#31639;&#20844;&#24320;&#25805;&#20316;&#26679;&#34920;/02-&#25910;&#22788;&#23460;/6.&#30465;&#32423;&#31185;/&#25919;&#24220;&#39044;&#31639;/20210112-/20210112-/C:/&#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home/user/Desktop/20220308/2022&#24180;3&#26376;/2022&#24180;3&#26376;&#31532;1&#21608;/20220302-&#21046;&#20316;&#39044;&#20915;&#31639;&#20844;&#24320;&#25805;&#20316;&#26679;&#34920;/03-&#27719;&#24635;/E:/&#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home/user/Desktop/20220308/2022&#24180;3&#26376;/2022&#24180;3&#26376;&#31532;1&#21608;/20220302-&#21046;&#20316;&#39044;&#20915;&#31639;&#20844;&#24320;&#25805;&#20316;&#26679;&#34920;/03-&#27719;&#24635;/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home/user/Desktop/20220308/2022&#24180;3&#26376;/2022&#24180;3&#26376;&#31532;1&#21608;/20220302-&#21046;&#20316;&#39044;&#20915;&#31639;&#20844;&#24320;&#25805;&#20316;&#26679;&#34920;/03-&#27719;&#24635;/E:/Users/Administrator/Desktop/&#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39044;&#31639;&#20844;&#24320;&#34920;/&#39044;&#23457;&#34920;&#26684;/aacde/WINDOWS/!gzq/2001/08&#20915;&#31639;&#36164;&#26009;&#21367;/2001&#24180;&#39044;&#31639;&#22806;&#20915;&#31639;/2001&#24180;&#30465;&#26412;&#32423;&#39044;&#31639;&#22806;&#20915;&#31639;&#65288;&#24635;&#34920;&#6528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home/user/Desktop/&#38472;&#38639;2021.12/2021&#24180;/20-&#20154;&#22823;&#19978;&#20250;/2021&#21450;2022/20220114&#23450;&#31295;/&#23450;&#31295;/2022&#24180;&#39044;&#31639;1.14/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home/user/Desktop/20220308/2022&#24180;3&#26376;/2022&#24180;3&#26376;&#31532;1&#21608;/20220302-&#21046;&#20316;&#39044;&#20915;&#31639;&#20844;&#24320;&#25805;&#20316;&#26679;&#34920;/02-&#25910;&#22788;&#23460;/6.&#30465;&#32423;&#31185;/&#25919;&#24220;&#39044;&#3163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aacde/WINDOWS/!gzq/2001/08&#20915;&#31639;&#36164;&#26009;&#21367;/2001&#24180;&#39044;&#31639;&#22806;&#20915;&#31639;/2001&#24180;&#30465;&#26412;&#32423;&#39044;&#31639;&#22806;&#20915;&#31639;&#65288;&#24635;&#34920;&#6528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home/user/Desktop/20220308/2022&#24180;3&#26376;/2022&#24180;3&#26376;&#31532;1&#21608;/20220302-&#21046;&#20316;&#39044;&#20915;&#31639;&#20844;&#24320;&#25805;&#20316;&#26679;&#34920;/03-&#27719;&#24635;/E:/Users/Administrator/Desktop/&#39044;&#23457;&#34920;&#26684;/aacde/WINDOWS/!gzq/2001/08&#20915;&#31639;&#36164;&#26009;&#21367;/2001&#24180;&#39044;&#31639;&#22806;&#20915;&#31639;/2001&#24180;&#30465;&#26412;&#32423;&#39044;&#31639;&#22806;&#20915;&#31639;&#65288;&#24635;&#34920;&#6528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home/user/Desktop/20220308/2022&#24180;3&#26376;/2022&#24180;3&#26376;&#31532;1&#21608;/20220302-&#21046;&#20316;&#39044;&#20915;&#31639;&#20844;&#24320;&#25805;&#20316;&#26679;&#34920;/02-&#25910;&#22788;&#23460;/8.&#36164;&#20135;&#22788;/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home/user/Desktop/20220308/2022&#24180;3&#26376;/2022&#24180;3&#26376;&#31532;1&#21608;/20220302-&#21046;&#20316;&#39044;&#20915;&#31639;&#20844;&#24320;&#25805;&#20316;&#26679;&#34920;/02-&#25910;&#22788;&#23460;/6.&#30465;&#32423;&#31185;/&#25919;&#24220;&#39044;&#31639;/20210112-/20210112-/E:/&#26446;&#23398;&#38182;/01&#32508;&#21512;&#31185;/01&#39044;&#20915;&#31639;&#32534;&#21046;/02&#20915;&#31639;&#32534;&#21046;/2017&#24180;/&#19978;&#20250;/04%202017&#24180;&#20915;&#31639;&#65288;&#19978;&#20250;&#65289;/&#23450;&#31295;/aacde/WINDOWS/!gzq/2001/08&#20915;&#31639;&#36164;&#26009;&#21367;/2001&#24180;&#39044;&#31639;&#22806;&#20915;&#31639;/2001&#24180;&#30465;&#26412;&#32423;&#39044;&#31639;&#22806;&#20915;&#31639;&#65288;&#24635;&#34920;&#6528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home/user/Desktop/20220308/2022&#24180;3&#26376;/2022&#24180;3&#26376;&#31532;1&#21608;/20220302-&#21046;&#20316;&#39044;&#20915;&#31639;&#20844;&#24320;&#25805;&#20316;&#26679;&#34920;/02-&#25910;&#22788;&#23460;/5.&#38472;&#38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39044;&#31639;&#20844;&#24320;&#34920;/&#39044;&#23457;&#34920;&#26684;/&#27827;&#23736;&#21457;&#36865;/2016&#24180;1-10&#26376;&#35843;&#25972;&#39044;&#31639;/JS/js2000/2000&#24180;&#24066;&#24030;&#19978;&#25253;&#24635;&#20915;&#31639;&#25991;&#20214;&#22841;/2000&#24180;&#36130;&#25919;&#24635;&#20915;&#31639;/6004&#28074;&#22478;&#21306;.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home/user/Desktop/&#38472;&#38639;2021.12/2021&#24180;/20-&#20154;&#22823;&#19978;&#20250;/2021&#21450;2022/20220114&#23450;&#31295;/&#23450;&#31295;/2022&#24180;&#39044;&#31639;1.14/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001&#39044;&#31639;&#32534;&#21046;&#25991;&#20214;&#22841;/2019&#24180;/014-&#39044;&#31639;&#33609;&#26696;&#34920;&#12289;&#25253;&#21578;-&#25552;&#20379;&#32508;&#21512;&#31185;/&#27827;&#23736;&#21457;&#36865;/2016&#24180;1-10&#26376;&#35843;&#25972;&#39044;&#31639;/JS/js2000/2000&#24180;&#24066;&#24030;&#19978;&#25253;&#24635;&#20915;&#31639;&#25991;&#20214;&#22841;/2000&#24180;&#36130;&#25919;&#24635;&#20915;&#31639;/6004&#28074;&#22478;&#21306;.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39044;&#31639;&#22788;(&#39532;&#65289;/2021&#24180;/&#24180;&#21021;&#39044;&#31639;/&#20154;&#20195;&#20250;&#25253;&#34920;/2021&#24180;&#25253;&#34920;/2020&#24180;&#27169;&#29256;&#19978;&#20462;&#25913;/&#27827;&#23736;&#21457;&#36865;/2016&#24180;1-10&#26376;&#35843;&#25972;&#39044;&#31639;/JS/js2000/2000&#24180;&#24066;&#24030;&#19978;&#25253;&#24635;&#20915;&#31639;&#25991;&#20214;&#22841;/2000&#24180;&#36130;&#25919;&#24635;&#20915;&#31639;/6004&#28074;&#22478;&#21306;.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home/user/Desktop/20220308/2022&#24180;3&#26376;/2022&#24180;3&#26376;&#31532;1&#21608;/20220302-&#21046;&#20316;&#39044;&#20915;&#31639;&#20844;&#24320;&#25805;&#20316;&#26679;&#34920;/03-&#27719;&#24635;/E:/Users/Administrator/Desktop/&#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home/user/Desktop/&#38472;&#38639;2021.12/2021&#24180;/20-&#20154;&#22823;&#19978;&#20250;/2021&#21450;2022/20220114&#23450;&#31295;/&#23450;&#31295;/2022&#24180;&#39044;&#31639;1.14/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home/user/Desktop/20220308/2022&#24180;3&#26376;/2022&#24180;3&#26376;&#31532;1&#21608;/20220302-&#21046;&#20316;&#39044;&#20915;&#31639;&#20844;&#24320;&#25805;&#20316;&#26679;&#34920;/03-&#27719;&#24635;/E:/Users/Administrator/Desktop/&#39044;&#23457;&#34920;&#26684;/&#24247;&#24936;&#24037;&#20316;&#36164;&#26009;/2019&#24180;/2019&#24180;&#22269;&#36164;&#39044;&#31639;/&#21442;&#32771;&#36164;&#26009;/&#27827;&#23736;&#21457;&#36865;/2016&#24180;1-10&#26376;&#35843;&#25972;&#39044;&#31639;/JS/js2000/2000&#24180;&#24066;&#24030;&#19978;&#25253;&#24635;&#20915;&#31639;&#25991;&#20214;&#22841;/2000&#24180;&#36130;&#25919;&#24635;&#20915;&#31639;/6004&#28074;&#22478;&#21306;.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home/user/Desktop/20220308/2022&#24180;3&#26376;/2022&#24180;3&#26376;&#31532;1&#21608;/20220302-&#21046;&#20316;&#39044;&#20915;&#31639;&#20844;&#24320;&#25805;&#20316;&#26679;&#34920;/02-&#25910;&#22788;&#23460;/8.&#36164;&#20135;&#22788;/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home/user/Desktop/20220308/2022&#24180;3&#26376;/2022&#24180;3&#26376;&#31532;1&#21608;/20220302-&#21046;&#20316;&#39044;&#20915;&#31639;&#20844;&#24320;&#25805;&#20316;&#26679;&#34920;/02-&#25910;&#22788;&#23460;/6.&#30465;&#32423;&#31185;/&#25919;&#24220;&#39044;&#31639;/20210112-/20210112-/E:/&#26446;&#23398;&#38182;/01&#32508;&#21512;&#31185;/01&#39044;&#20915;&#31639;&#32534;&#21046;/01&#20195;&#32534;&#39044;&#31639;/01&#24180;&#21021;&#39044;&#31639;/2019&#24180;/&#23450;&#31295;/2016&#24180;1-10&#26376;&#35843;&#25972;&#39044;&#31639;/JS/js2000/2000&#24180;&#24066;&#24030;&#19978;&#25253;&#24635;&#20915;&#31639;&#25991;&#20214;&#22841;/2000&#24180;&#36130;&#25919;&#24635;&#20915;&#31639;/6004&#28074;&#22478;&#2130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home/user/Desktop/20220308/2022&#24180;3&#26376;/2022&#24180;3&#26376;&#31532;1&#21608;/20220302-&#21046;&#20316;&#39044;&#20915;&#31639;&#20844;&#24320;&#25805;&#20316;&#26679;&#34920;/02-&#25910;&#22788;&#23460;/5.&#38472;&#3863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home/user/Desktop/20220308/2022&#24180;3&#26376;/2022&#24180;3&#26376;&#31532;1&#21608;/20220302-&#21046;&#20316;&#39044;&#20915;&#31639;&#20844;&#24320;&#25805;&#20316;&#26679;&#34920;/02-&#25910;&#22788;&#23460;/6.&#30465;&#32423;&#31185;/&#25919;&#24220;&#39044;&#31639;/20210112-/20210112-/E:/&#26446;&#23398;&#38182;/01&#32508;&#21512;&#31185;/01&#39044;&#20915;&#31639;&#32534;&#21046;/02&#20915;&#31639;&#32534;&#21046;/2017&#24180;/&#19978;&#20250;/04%202017&#24180;&#20915;&#31639;&#65288;&#19978;&#20250;&#65289;/&#23450;&#31295;/&#35874;&#20891;/2016&#24180;&#39044;&#31639;&#25191;&#34892;2017&#24180;&#39044;&#31639;&#33609;&#26696;&#34920;&#20876;&#65288;&#27491;&#24335;&#19978;&#20250;&#65289;/&#22269;&#26377;&#36164;&#26412;&#32463;&#33829;&#39044;&#31639;&#25191;&#34892;&#21644;&#39044;&#31639;&#33609;&#26696;&#34920;&#65288;&#35843;&#25972;&#26684;&#24335;&#65289;0105.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home/user/Desktop/20220308/2022&#24180;3&#26376;/2022&#24180;3&#26376;&#31532;1&#21608;/20220302-&#21046;&#20316;&#39044;&#20915;&#31639;&#20844;&#24320;&#25805;&#20316;&#26679;&#34920;/02-&#25910;&#22788;&#23460;/5.&#38472;&#38639;/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home/user/Desktop/20220308/2022&#24180;3&#26376;/2022&#24180;3&#26376;&#31532;1&#21608;/20220302-&#21046;&#20316;&#39044;&#20915;&#31639;&#20844;&#24320;&#25805;&#20316;&#26679;&#34920;/02-&#25910;&#22788;&#23460;/6.&#30465;&#32423;&#31185;/&#25919;&#24220;&#39044;&#31639;/20210112-/20210112-/Z:/JS/js2000/2000&#24180;&#24066;&#24030;&#19978;&#25253;&#24635;&#20915;&#31639;&#25991;&#20214;&#22841;/2000&#24180;&#36130;&#25919;&#24635;&#20915;&#31639;/6004&#28074;&#22478;&#21306;.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39044;&#31639;&#20844;&#24320;&#34920;/&#39044;&#23457;&#34920;&#26684;/Documents%20and%20Settings/Administrator/Local%20Settings/Temporary%20Internet%20Files/Content.IE5/0DAB481O/2016&#24180;&#31038;&#20445;&#22522;&#37329;&#25910;&#25903;&#25191;&#34892;&#21450;2017&#24180;&#39044;&#31639;&#33609;&#26696;&#34920;&#65288;&#39044;&#31639;&#22788;&#24050;&#35843;&#25972;&#26684;&#24335;&#65289;&#65288;2016.1.6&#25253;&#39044;&#31639;&#22788;&#65289;.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Documents%20and%20Settings/Administrator/Local%20Settings/Temporary%20Internet%20Files/Content.IE5/0DAB481O/2016&#24180;&#31038;&#20445;&#22522;&#37329;&#25910;&#25903;&#25191;&#34892;&#21450;2017&#24180;&#39044;&#31639;&#33609;&#26696;&#34920;&#65288;&#39044;&#31639;&#22788;&#24050;&#35843;&#25972;&#26684;&#24335;&#65289;&#65288;2016.1.6&#25253;&#39044;&#31639;&#22788;&#65289;.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home/user/Desktop/20220308/2022&#24180;3&#26376;/2022&#24180;3&#26376;&#31532;1&#21608;/20220302-&#21046;&#20316;&#39044;&#20915;&#31639;&#20844;&#24320;&#25805;&#20316;&#26679;&#34920;/02-&#25910;&#22788;&#23460;/6.&#30465;&#32423;&#31185;/&#25919;&#24220;&#39044;&#31639;/20210112-/20210112-/E:/&#26446;&#23398;&#38182;/01&#32508;&#21512;&#31185;/01&#39044;&#20915;&#31639;&#32534;&#21046;/02&#20915;&#31639;&#32534;&#21046;/2017&#24180;/&#19978;&#20250;/04%202017&#24180;&#20915;&#31639;&#65288;&#19978;&#20250;&#65289;/&#23450;&#31295;/&#35874;&#20891;/2016&#24180;&#39044;&#31639;&#25191;&#34892;2017&#24180;&#39044;&#31639;&#33609;&#26696;&#34920;&#20876;&#65288;&#27491;&#24335;&#19978;&#20250;&#65289;/2016&#24180;&#31038;&#20445;&#22522;&#37329;&#25910;&#25903;&#25191;&#34892;&#21450;2017&#24180;&#39044;&#31639;&#33609;&#26696;&#34920;&#65288;&#39044;&#31639;&#22788;&#24050;&#35843;&#25972;&#26684;&#24335;&#65289;&#65288;2016.1.6&#25253;&#39044;&#31639;&#22788;&#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home/user/Desktop/20220308/2022&#24180;3&#26376;/2022&#24180;3&#26376;&#31532;1&#21608;/20220302-&#21046;&#20316;&#39044;&#20915;&#31639;&#20844;&#24320;&#25805;&#20316;&#26679;&#34920;/02-&#25910;&#22788;&#23460;/5.&#38472;&#3863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home/user/Desktop/20220308/2022&#24180;3&#26376;/2022&#24180;3&#26376;&#31532;1&#21608;/20220302-&#21046;&#20316;&#39044;&#20915;&#31639;&#20844;&#24320;&#25805;&#20316;&#26679;&#34920;/02-&#25910;&#22788;&#23460;/8.&#36164;&#20135;&#22788;/&#22269;&#36164;&#39044;&#31639;&#20844;&#24320;&#27169;&#26495;.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home/user/Desktop/20220308/2022&#24180;3&#26376;/2022&#24180;3&#26376;&#31532;1&#21608;/20220302-&#21046;&#20316;&#39044;&#20915;&#31639;&#20844;&#24320;&#25805;&#20316;&#26679;&#34920;/02-&#25910;&#22788;&#23460;/6.&#30465;&#32423;&#31185;/&#25919;&#24220;&#39044;&#31639;/20210112-/20210112-/I:/Documents%20and%20Settings/Administrator/Local%20Settings/Temporary%20Internet%20Files/Content.IE5/4DWRWNSJ/&#26356;&#27491;&#21518;/&#30465;&#21457;23.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home/user/Desktop/20220308/2022&#24180;3&#26376;/2022&#24180;3&#26376;&#31532;1&#21608;/20220302-&#21046;&#20316;&#39044;&#20915;&#31639;&#20844;&#24320;&#25805;&#20316;&#26679;&#34920;/03-&#27719;&#24635;/I:/Documents%20and%20Settings/Administrator/Local%20Settings/Temporary%20Internet%20Files/Content.IE5/4DWRWNSJ/&#26356;&#27491;&#21518;/&#30465;&#21457;23.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home/user/Desktop/20220308/2022&#24180;3&#26376;/2022&#24180;3&#26376;&#31532;1&#21608;/20220302-&#21046;&#20316;&#39044;&#20915;&#31639;&#20844;&#24320;&#25805;&#20316;&#26679;&#34920;/02-&#25910;&#22788;&#23460;/6.&#30465;&#32423;&#31185;/&#25919;&#24220;&#39044;&#31639;/20210112-/20210112-/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home/user/Desktop/20220308/2022&#24180;3&#26376;/2022&#24180;3&#26376;&#31532;1&#21608;/20220302-&#21046;&#20316;&#39044;&#20915;&#31639;&#20844;&#24320;&#25805;&#20316;&#26679;&#34920;/03-&#27719;&#24635;/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39044;&#31639;&#20844;&#24320;&#34920;/&#39044;&#23457;&#34920;&#26684;/JS/js2000/2000&#24180;&#24066;&#24030;&#19978;&#25253;&#24635;&#20915;&#31639;&#25991;&#20214;&#22841;/2000&#24180;&#36130;&#25919;&#24635;&#20915;&#31639;/6004&#28074;&#22478;&#213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home/user/Desktop/&#38472;&#38639;2021.12/2021&#24180;/20-&#20154;&#22823;&#19978;&#20250;/2021&#21450;2022/20220114&#23450;&#31295;/&#23450;&#31295;/2022&#24180;&#39044;&#31639;1.14/20210112-/2022&#24180;&#39044;&#31639;1.12/&#39044;&#23457;&#34920;&#26684;/JS/js2000/2000&#24180;&#24066;&#24030;&#19978;&#25253;&#24635;&#20915;&#31639;&#25991;&#20214;&#22841;/2000&#24180;&#36130;&#25919;&#24635;&#20915;&#31639;/6004&#28074;&#22478;&#213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ata/home/user/&#21407;&#30005;&#33041;&#36716;&#31227;/&#26472;&#23567;&#33459;&#39044;&#31639;&#36164;&#26009;&#65288;1&#65289;&#65289;/2025&#24180;&#24037;&#20316;/2025&#24180;&#39044;&#31639;&#20844;&#24320;///media/qhtf/DATA/2025/2025.01/&#39044;&#31639;&#20844;&#24320;/D:/JS/js2000/2000&#24180;&#24066;&#24030;&#19978;&#25253;&#24635;&#20915;&#31639;&#25991;&#20214;&#22841;/2000&#24180;&#36130;&#25919;&#24635;&#20915;&#31639;/6004&#28074;&#22478;&#21306;.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06省本级支出 "/>
      <sheetName val="11YS基本建设支出预算 "/>
      <sheetName val="13YS全省基金收入"/>
      <sheetName val="A01-1"/>
    </sheetNames>
    <sheetDataSet>
      <sheetData sheetId="0" refreshError="1"/>
      <sheetData sheetId="1" refreshError="1"/>
      <sheetData sheetId="2" refreshError="1"/>
      <sheetData sheetId="3"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本地区预算收入表"/>
      <sheetName val="本地区预算支出表"/>
      <sheetName val="本地区收支平衡表"/>
      <sheetName val="本级预算收入表"/>
      <sheetName val="本级预算支出表"/>
      <sheetName val="本级预算平衡表"/>
      <sheetName val="对下转移支付表"/>
      <sheetName val="Sheet1"/>
    </sheetNames>
    <sheetDataSet>
      <sheetData sheetId="0"/>
      <sheetData sheetId="1"/>
      <sheetData sheetId="2"/>
      <sheetData sheetId="3"/>
      <sheetData sheetId="4"/>
      <sheetData sheetId="5"/>
      <sheetData sheetId="6"/>
      <sheetData sheetId="7"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s>
    <sheetDataSet>
      <sheetData sheetId="0"/>
      <sheetData sheetId="1"/>
      <sheetData sheetId="2"/>
      <sheetData sheetId="3"/>
      <sheetData sheetId="4"/>
      <sheetData sheetId="5"/>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9"/>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
  <sheetViews>
    <sheetView workbookViewId="0">
      <selection activeCell="A10" sqref="A10"/>
    </sheetView>
  </sheetViews>
  <sheetFormatPr defaultColWidth="9" defaultRowHeight="14.25"/>
  <cols>
    <col min="1" max="1" width="123.125" customWidth="1"/>
  </cols>
  <sheetData>
    <row r="1" ht="121" customHeight="1" spans="1:9">
      <c r="A1" s="518" t="s">
        <v>0</v>
      </c>
      <c r="B1" s="516"/>
      <c r="C1" s="516"/>
      <c r="D1" s="516"/>
      <c r="E1" s="516"/>
      <c r="F1" s="516"/>
      <c r="G1" s="516"/>
      <c r="H1" s="516"/>
      <c r="I1" s="516"/>
    </row>
  </sheetData>
  <printOptions horizontalCentered="1"/>
  <pageMargins left="0.590277777777778" right="0.590277777777778" top="2.75555555555556" bottom="0.786805555555556" header="0.5" footer="0.5"/>
  <pageSetup paperSize="9" scale="68"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17"/>
  <sheetViews>
    <sheetView showGridLines="0" showZeros="0" view="pageBreakPreview" zoomScaleNormal="100" workbookViewId="0">
      <selection activeCell="F9" sqref="F9"/>
    </sheetView>
  </sheetViews>
  <sheetFormatPr defaultColWidth="9" defaultRowHeight="20.25"/>
  <cols>
    <col min="1" max="1" width="48.25" style="388" customWidth="1"/>
    <col min="2" max="2" width="30.5" style="388" customWidth="1"/>
    <col min="3" max="3" width="16" style="389" customWidth="1"/>
    <col min="4" max="5" width="9" style="389"/>
    <col min="6" max="6" width="23.75" style="389" customWidth="1"/>
    <col min="7" max="7" width="9" style="389"/>
    <col min="8" max="8" width="23.125" style="390" customWidth="1"/>
    <col min="9" max="10" width="19" style="390" customWidth="1"/>
    <col min="11" max="12" width="9" style="389"/>
    <col min="13" max="13" width="11.5" style="389"/>
    <col min="14" max="15" width="9" style="389"/>
    <col min="16" max="16" width="20.125" style="389" customWidth="1"/>
    <col min="17" max="16384" width="9" style="389"/>
  </cols>
  <sheetData>
    <row r="1" s="385" customFormat="1" ht="24" customHeight="1" spans="1:10">
      <c r="A1" s="385" t="s">
        <v>601</v>
      </c>
      <c r="H1" s="401"/>
      <c r="I1" s="401"/>
      <c r="J1" s="401"/>
    </row>
    <row r="2" s="386" customFormat="1" ht="60" customHeight="1" spans="1:10">
      <c r="A2" s="391" t="s">
        <v>602</v>
      </c>
      <c r="B2" s="391"/>
      <c r="H2" s="402"/>
      <c r="I2" s="402"/>
      <c r="J2" s="402"/>
    </row>
    <row r="3" s="387" customFormat="1" ht="27" customHeight="1" spans="1:10">
      <c r="A3" s="392"/>
      <c r="B3" s="393" t="s">
        <v>40</v>
      </c>
      <c r="H3" s="403"/>
      <c r="I3" s="403"/>
      <c r="J3" s="403"/>
    </row>
    <row r="4" ht="30" customHeight="1" spans="1:13">
      <c r="A4" s="269" t="s">
        <v>41</v>
      </c>
      <c r="B4" s="394" t="s">
        <v>42</v>
      </c>
      <c r="C4" s="395"/>
      <c r="D4" s="395"/>
      <c r="E4" s="395"/>
      <c r="F4" s="395"/>
      <c r="G4" s="395"/>
      <c r="H4" s="404"/>
      <c r="I4" s="404"/>
      <c r="J4" s="405"/>
      <c r="K4" s="406"/>
      <c r="L4" s="407"/>
      <c r="M4" s="407"/>
    </row>
    <row r="5" ht="24" customHeight="1" spans="1:13">
      <c r="A5" s="396" t="s">
        <v>553</v>
      </c>
      <c r="B5" s="397">
        <f>B6+B11+B21+B26+B29+B32+B34+B37+B42+B44+B46</f>
        <v>111293.02</v>
      </c>
      <c r="C5" s="395"/>
      <c r="D5" s="395"/>
      <c r="E5" s="395"/>
      <c r="F5" s="395"/>
      <c r="G5" s="395"/>
      <c r="H5" s="404"/>
      <c r="I5" s="404"/>
      <c r="J5" s="404"/>
      <c r="K5" s="408"/>
      <c r="L5" s="408"/>
      <c r="M5" s="409"/>
    </row>
    <row r="6" ht="24" customHeight="1" spans="1:13">
      <c r="A6" s="398" t="s">
        <v>554</v>
      </c>
      <c r="B6" s="397">
        <f>SUM(B7:B10)</f>
        <v>44917.93</v>
      </c>
      <c r="C6" s="395"/>
      <c r="D6" s="395"/>
      <c r="E6" s="395"/>
      <c r="F6" s="395"/>
      <c r="G6" s="395"/>
      <c r="H6" s="404"/>
      <c r="I6" s="404"/>
      <c r="J6" s="404"/>
      <c r="K6" s="408"/>
      <c r="L6" s="408"/>
      <c r="M6" s="409"/>
    </row>
    <row r="7" ht="24" customHeight="1" spans="1:13">
      <c r="A7" s="399" t="s">
        <v>603</v>
      </c>
      <c r="B7" s="397">
        <v>23447.87</v>
      </c>
      <c r="C7" s="395"/>
      <c r="D7" s="395"/>
      <c r="E7" s="395"/>
      <c r="F7" s="395"/>
      <c r="G7" s="395"/>
      <c r="H7" s="404"/>
      <c r="I7" s="404"/>
      <c r="J7" s="404"/>
      <c r="K7" s="408"/>
      <c r="L7" s="408"/>
      <c r="M7" s="409"/>
    </row>
    <row r="8" ht="24" customHeight="1" spans="1:13">
      <c r="A8" s="399" t="s">
        <v>556</v>
      </c>
      <c r="B8" s="397">
        <v>6385.37</v>
      </c>
      <c r="C8" s="395"/>
      <c r="D8" s="395"/>
      <c r="E8" s="395"/>
      <c r="F8" s="395"/>
      <c r="G8" s="395"/>
      <c r="H8" s="404"/>
      <c r="I8" s="404"/>
      <c r="J8" s="404"/>
      <c r="K8" s="408"/>
      <c r="L8" s="408"/>
      <c r="M8" s="409"/>
    </row>
    <row r="9" ht="24" customHeight="1" spans="1:13">
      <c r="A9" s="399" t="s">
        <v>557</v>
      </c>
      <c r="B9" s="397">
        <v>3526.14</v>
      </c>
      <c r="C9" s="395"/>
      <c r="D9" s="395"/>
      <c r="E9" s="395"/>
      <c r="F9" s="395"/>
      <c r="G9" s="395"/>
      <c r="H9" s="404"/>
      <c r="I9" s="404"/>
      <c r="J9" s="404"/>
      <c r="K9" s="408"/>
      <c r="L9" s="408"/>
      <c r="M9" s="409"/>
    </row>
    <row r="10" ht="24" customHeight="1" spans="1:13">
      <c r="A10" s="398" t="s">
        <v>558</v>
      </c>
      <c r="B10" s="397">
        <v>11558.55</v>
      </c>
      <c r="C10" s="395"/>
      <c r="D10" s="395"/>
      <c r="E10" s="395"/>
      <c r="F10" s="395"/>
      <c r="G10" s="395"/>
      <c r="H10" s="404"/>
      <c r="I10" s="404"/>
      <c r="J10" s="404"/>
      <c r="K10" s="408"/>
      <c r="L10" s="408"/>
      <c r="M10" s="409"/>
    </row>
    <row r="11" ht="24" customHeight="1" spans="1:13">
      <c r="A11" s="398" t="s">
        <v>559</v>
      </c>
      <c r="B11" s="397">
        <f>SUM(B12:B20)</f>
        <v>5679.76</v>
      </c>
      <c r="C11" s="395"/>
      <c r="D11" s="395"/>
      <c r="E11" s="395"/>
      <c r="F11" s="395"/>
      <c r="G11" s="395"/>
      <c r="H11" s="404"/>
      <c r="I11" s="404"/>
      <c r="J11" s="404"/>
      <c r="K11" s="408"/>
      <c r="L11" s="408"/>
      <c r="M11" s="409"/>
    </row>
    <row r="12" ht="24" customHeight="1" spans="1:13">
      <c r="A12" s="399" t="s">
        <v>560</v>
      </c>
      <c r="B12" s="397">
        <v>4197.3</v>
      </c>
      <c r="C12" s="395"/>
      <c r="D12" s="395"/>
      <c r="E12" s="395"/>
      <c r="F12" s="395"/>
      <c r="G12" s="395"/>
      <c r="H12" s="404"/>
      <c r="I12" s="404"/>
      <c r="J12" s="404"/>
      <c r="K12" s="408"/>
      <c r="L12" s="408"/>
      <c r="M12" s="409"/>
    </row>
    <row r="13" ht="24" customHeight="1" spans="1:13">
      <c r="A13" s="399" t="s">
        <v>561</v>
      </c>
      <c r="B13" s="397">
        <v>38.4</v>
      </c>
      <c r="C13" s="395"/>
      <c r="D13" s="395"/>
      <c r="E13" s="395"/>
      <c r="F13" s="395"/>
      <c r="G13" s="395"/>
      <c r="H13" s="404"/>
      <c r="I13" s="404"/>
      <c r="J13" s="404"/>
      <c r="K13" s="408"/>
      <c r="L13" s="408"/>
      <c r="M13" s="409"/>
    </row>
    <row r="14" ht="24" customHeight="1" spans="1:13">
      <c r="A14" s="399" t="s">
        <v>562</v>
      </c>
      <c r="B14" s="397">
        <v>64.97</v>
      </c>
      <c r="C14" s="395"/>
      <c r="D14" s="395"/>
      <c r="E14" s="395"/>
      <c r="F14" s="395"/>
      <c r="G14" s="395"/>
      <c r="H14" s="404"/>
      <c r="I14" s="404"/>
      <c r="J14" s="404"/>
      <c r="K14" s="408"/>
      <c r="L14" s="408"/>
      <c r="M14" s="409"/>
    </row>
    <row r="15" ht="24" customHeight="1" spans="1:13">
      <c r="A15" s="399" t="s">
        <v>563</v>
      </c>
      <c r="B15" s="397">
        <v>188.48</v>
      </c>
      <c r="C15" s="395"/>
      <c r="D15" s="395"/>
      <c r="E15" s="395"/>
      <c r="F15" s="395"/>
      <c r="G15" s="395"/>
      <c r="H15" s="404"/>
      <c r="I15" s="404"/>
      <c r="J15" s="404"/>
      <c r="K15" s="408"/>
      <c r="L15" s="408"/>
      <c r="M15" s="409"/>
    </row>
    <row r="16" ht="24" customHeight="1" spans="1:13">
      <c r="A16" s="399" t="s">
        <v>564</v>
      </c>
      <c r="B16" s="397">
        <v>166.89</v>
      </c>
      <c r="C16" s="395"/>
      <c r="D16" s="395"/>
      <c r="E16" s="395"/>
      <c r="F16" s="395"/>
      <c r="G16" s="395"/>
      <c r="H16" s="404"/>
      <c r="I16" s="404"/>
      <c r="J16" s="404"/>
      <c r="K16" s="408"/>
      <c r="L16" s="408"/>
      <c r="M16" s="409"/>
    </row>
    <row r="17" ht="24" customHeight="1" spans="1:13">
      <c r="A17" s="399" t="s">
        <v>565</v>
      </c>
      <c r="B17" s="397">
        <v>54.22</v>
      </c>
      <c r="C17" s="395"/>
      <c r="D17" s="395"/>
      <c r="E17" s="395"/>
      <c r="F17" s="395"/>
      <c r="G17" s="395"/>
      <c r="H17" s="404"/>
      <c r="I17" s="404"/>
      <c r="J17" s="404"/>
      <c r="K17" s="408"/>
      <c r="L17" s="408"/>
      <c r="M17" s="409"/>
    </row>
    <row r="18" ht="24" customHeight="1" spans="1:13">
      <c r="A18" s="399" t="s">
        <v>566</v>
      </c>
      <c r="B18" s="397">
        <v>117.74</v>
      </c>
      <c r="C18" s="395"/>
      <c r="D18" s="395"/>
      <c r="E18" s="395"/>
      <c r="F18" s="395"/>
      <c r="G18" s="395"/>
      <c r="H18" s="404"/>
      <c r="I18" s="404"/>
      <c r="J18" s="404"/>
      <c r="K18" s="408"/>
      <c r="L18" s="408"/>
      <c r="M18" s="409"/>
    </row>
    <row r="19" ht="24" customHeight="1" spans="1:13">
      <c r="A19" s="399" t="s">
        <v>567</v>
      </c>
      <c r="B19" s="397">
        <v>141.41</v>
      </c>
      <c r="C19" s="395"/>
      <c r="D19" s="395"/>
      <c r="E19" s="395"/>
      <c r="F19" s="395"/>
      <c r="G19" s="395"/>
      <c r="H19" s="404"/>
      <c r="I19" s="404"/>
      <c r="J19" s="404"/>
      <c r="K19" s="408"/>
      <c r="L19" s="408"/>
      <c r="M19" s="409"/>
    </row>
    <row r="20" ht="24" customHeight="1" spans="1:13">
      <c r="A20" s="399" t="s">
        <v>568</v>
      </c>
      <c r="B20" s="397">
        <v>710.35</v>
      </c>
      <c r="C20" s="395"/>
      <c r="D20" s="395"/>
      <c r="E20" s="395"/>
      <c r="F20" s="395"/>
      <c r="G20" s="395"/>
      <c r="H20" s="404"/>
      <c r="I20" s="404"/>
      <c r="J20" s="404"/>
      <c r="K20" s="408"/>
      <c r="L20" s="408"/>
      <c r="M20" s="409"/>
    </row>
    <row r="21" ht="24" customHeight="1" spans="1:13">
      <c r="A21" s="398" t="s">
        <v>569</v>
      </c>
      <c r="B21" s="397">
        <f>SUM(B22:B25)</f>
        <v>14.7</v>
      </c>
      <c r="C21" s="395"/>
      <c r="D21" s="395"/>
      <c r="E21" s="395"/>
      <c r="F21" s="395"/>
      <c r="G21" s="395"/>
      <c r="H21" s="404"/>
      <c r="I21" s="404"/>
      <c r="J21" s="404"/>
      <c r="K21" s="408"/>
      <c r="L21" s="408"/>
      <c r="M21" s="409"/>
    </row>
    <row r="22" ht="24" customHeight="1" spans="1:13">
      <c r="A22" s="399" t="s">
        <v>570</v>
      </c>
      <c r="B22" s="397"/>
      <c r="C22" s="395"/>
      <c r="D22" s="395"/>
      <c r="E22" s="395"/>
      <c r="F22" s="395"/>
      <c r="G22" s="395"/>
      <c r="H22" s="404"/>
      <c r="I22" s="404"/>
      <c r="J22" s="404"/>
      <c r="K22" s="408"/>
      <c r="L22" s="408"/>
      <c r="M22" s="409"/>
    </row>
    <row r="23" ht="24" customHeight="1" spans="1:13">
      <c r="A23" s="399" t="s">
        <v>571</v>
      </c>
      <c r="B23" s="397">
        <v>14.5</v>
      </c>
      <c r="C23" s="395"/>
      <c r="D23" s="395"/>
      <c r="E23" s="395"/>
      <c r="F23" s="395"/>
      <c r="G23" s="395"/>
      <c r="H23" s="404"/>
      <c r="I23" s="404"/>
      <c r="J23" s="404"/>
      <c r="K23" s="408"/>
      <c r="L23" s="408"/>
      <c r="M23" s="409"/>
    </row>
    <row r="24" ht="24" customHeight="1" spans="1:13">
      <c r="A24" s="399" t="s">
        <v>573</v>
      </c>
      <c r="B24" s="397">
        <v>0.2</v>
      </c>
      <c r="C24" s="395"/>
      <c r="D24" s="395"/>
      <c r="E24" s="395"/>
      <c r="F24" s="395"/>
      <c r="G24" s="395"/>
      <c r="H24" s="404"/>
      <c r="I24" s="404"/>
      <c r="J24" s="404"/>
      <c r="K24" s="408"/>
      <c r="L24" s="408"/>
      <c r="M24" s="409"/>
    </row>
    <row r="25" ht="24" customHeight="1" spans="1:13">
      <c r="A25" s="399" t="s">
        <v>575</v>
      </c>
      <c r="B25" s="397"/>
      <c r="C25" s="395"/>
      <c r="D25" s="395"/>
      <c r="E25" s="395"/>
      <c r="F25" s="395"/>
      <c r="G25" s="395"/>
      <c r="H25" s="404"/>
      <c r="I25" s="404"/>
      <c r="J25" s="404"/>
      <c r="K25" s="408"/>
      <c r="L25" s="408"/>
      <c r="M25" s="409"/>
    </row>
    <row r="26" ht="24" customHeight="1" spans="1:13">
      <c r="A26" s="398" t="s">
        <v>576</v>
      </c>
      <c r="B26" s="397"/>
      <c r="C26" s="395"/>
      <c r="D26" s="395"/>
      <c r="E26" s="395"/>
      <c r="F26" s="395"/>
      <c r="G26" s="395"/>
      <c r="H26" s="404"/>
      <c r="I26" s="404"/>
      <c r="J26" s="404"/>
      <c r="K26" s="408"/>
      <c r="L26" s="408"/>
      <c r="M26" s="409"/>
    </row>
    <row r="27" ht="24" customHeight="1" spans="1:13">
      <c r="A27" s="399" t="s">
        <v>577</v>
      </c>
      <c r="B27" s="397"/>
      <c r="C27" s="395"/>
      <c r="D27" s="395"/>
      <c r="E27" s="395"/>
      <c r="F27" s="395"/>
      <c r="G27" s="395"/>
      <c r="H27" s="404"/>
      <c r="I27" s="404"/>
      <c r="J27" s="404"/>
      <c r="K27" s="408"/>
      <c r="L27" s="408"/>
      <c r="M27" s="409"/>
    </row>
    <row r="28" ht="24" customHeight="1" spans="1:13">
      <c r="A28" s="399" t="s">
        <v>575</v>
      </c>
      <c r="B28" s="397"/>
      <c r="C28" s="395"/>
      <c r="D28" s="395"/>
      <c r="E28" s="395"/>
      <c r="F28" s="395"/>
      <c r="G28" s="395"/>
      <c r="H28" s="404"/>
      <c r="I28" s="404"/>
      <c r="J28" s="404"/>
      <c r="K28" s="408"/>
      <c r="L28" s="408"/>
      <c r="M28" s="409"/>
    </row>
    <row r="29" ht="24" customHeight="1" spans="1:13">
      <c r="A29" s="398" t="s">
        <v>578</v>
      </c>
      <c r="B29" s="397">
        <f>B30+B31</f>
        <v>54891.9600000001</v>
      </c>
      <c r="C29" s="395"/>
      <c r="D29" s="395"/>
      <c r="E29" s="395"/>
      <c r="F29" s="395"/>
      <c r="G29" s="395"/>
      <c r="H29" s="404"/>
      <c r="I29" s="404"/>
      <c r="J29" s="404"/>
      <c r="K29" s="408"/>
      <c r="L29" s="408"/>
      <c r="M29" s="409"/>
    </row>
    <row r="30" ht="24" customHeight="1" spans="1:13">
      <c r="A30" s="399" t="s">
        <v>579</v>
      </c>
      <c r="B30" s="397">
        <v>51910.7500000001</v>
      </c>
      <c r="C30" s="395"/>
      <c r="D30" s="395"/>
      <c r="E30" s="395"/>
      <c r="F30" s="395"/>
      <c r="G30" s="395"/>
      <c r="H30" s="404"/>
      <c r="I30" s="404"/>
      <c r="J30" s="404"/>
      <c r="K30" s="408"/>
      <c r="L30" s="408"/>
      <c r="M30" s="409"/>
    </row>
    <row r="31" ht="24" customHeight="1" spans="1:13">
      <c r="A31" s="399" t="s">
        <v>580</v>
      </c>
      <c r="B31" s="397">
        <v>2981.21</v>
      </c>
      <c r="C31" s="395"/>
      <c r="D31" s="395"/>
      <c r="E31" s="395"/>
      <c r="F31" s="395"/>
      <c r="G31" s="395"/>
      <c r="H31" s="404"/>
      <c r="I31" s="404"/>
      <c r="J31" s="404"/>
      <c r="K31" s="408"/>
      <c r="L31" s="408"/>
      <c r="M31" s="409"/>
    </row>
    <row r="32" ht="24" customHeight="1" spans="1:13">
      <c r="A32" s="398" t="s">
        <v>581</v>
      </c>
      <c r="B32" s="397">
        <f>B33</f>
        <v>0.35</v>
      </c>
      <c r="C32" s="395"/>
      <c r="D32" s="395"/>
      <c r="E32" s="395"/>
      <c r="F32" s="395"/>
      <c r="G32" s="395"/>
      <c r="H32" s="404"/>
      <c r="I32" s="404"/>
      <c r="J32" s="404"/>
      <c r="K32" s="408"/>
      <c r="L32" s="408"/>
      <c r="M32" s="409"/>
    </row>
    <row r="33" ht="24" customHeight="1" spans="1:13">
      <c r="A33" s="398" t="s">
        <v>582</v>
      </c>
      <c r="B33" s="397">
        <v>0.35</v>
      </c>
      <c r="C33" s="395"/>
      <c r="D33" s="395"/>
      <c r="E33" s="395"/>
      <c r="F33" s="395"/>
      <c r="G33" s="395"/>
      <c r="H33" s="404"/>
      <c r="I33" s="404"/>
      <c r="J33" s="404"/>
      <c r="K33" s="408"/>
      <c r="L33" s="408"/>
      <c r="M33" s="409"/>
    </row>
    <row r="34" ht="24" customHeight="1" spans="1:13">
      <c r="A34" s="398" t="s">
        <v>584</v>
      </c>
      <c r="B34" s="397"/>
      <c r="C34" s="395"/>
      <c r="D34" s="395"/>
      <c r="E34" s="395"/>
      <c r="F34" s="395"/>
      <c r="G34" s="395"/>
      <c r="H34" s="404"/>
      <c r="I34" s="404"/>
      <c r="J34" s="404"/>
      <c r="K34" s="408"/>
      <c r="L34" s="408"/>
      <c r="M34" s="409"/>
    </row>
    <row r="35" ht="24" customHeight="1" spans="1:13">
      <c r="A35" s="398" t="s">
        <v>585</v>
      </c>
      <c r="B35" s="397"/>
      <c r="C35" s="395"/>
      <c r="D35" s="395"/>
      <c r="E35" s="395"/>
      <c r="F35" s="395"/>
      <c r="G35" s="395"/>
      <c r="H35" s="404"/>
      <c r="I35" s="404"/>
      <c r="J35" s="404"/>
      <c r="K35" s="408"/>
      <c r="L35" s="408"/>
      <c r="M35" s="409"/>
    </row>
    <row r="36" ht="24" customHeight="1" spans="1:13">
      <c r="A36" s="399" t="s">
        <v>586</v>
      </c>
      <c r="B36" s="397"/>
      <c r="C36" s="395"/>
      <c r="D36" s="395"/>
      <c r="E36" s="395"/>
      <c r="F36" s="395"/>
      <c r="G36" s="395"/>
      <c r="H36" s="404"/>
      <c r="I36" s="404"/>
      <c r="J36" s="404"/>
      <c r="K36" s="408"/>
      <c r="L36" s="408"/>
      <c r="M36" s="409"/>
    </row>
    <row r="37" ht="24" customHeight="1" spans="1:13">
      <c r="A37" s="398" t="s">
        <v>587</v>
      </c>
      <c r="B37" s="397">
        <f>SUM(B38:B41)</f>
        <v>5788.32</v>
      </c>
      <c r="C37" s="395"/>
      <c r="D37" s="395"/>
      <c r="E37" s="395"/>
      <c r="F37" s="395"/>
      <c r="G37" s="395"/>
      <c r="H37" s="404"/>
      <c r="I37" s="404"/>
      <c r="J37" s="404"/>
      <c r="K37" s="408"/>
      <c r="L37" s="408"/>
      <c r="M37" s="409"/>
    </row>
    <row r="38" ht="24" customHeight="1" spans="1:13">
      <c r="A38" s="399" t="s">
        <v>588</v>
      </c>
      <c r="B38" s="397">
        <v>5657.62</v>
      </c>
      <c r="C38" s="395"/>
      <c r="D38" s="395"/>
      <c r="E38" s="395"/>
      <c r="F38" s="395"/>
      <c r="G38" s="395"/>
      <c r="H38" s="404"/>
      <c r="I38" s="404"/>
      <c r="J38" s="404"/>
      <c r="K38" s="408"/>
      <c r="L38" s="408"/>
      <c r="M38" s="409"/>
    </row>
    <row r="39" ht="24" customHeight="1" spans="1:13">
      <c r="A39" s="399" t="s">
        <v>589</v>
      </c>
      <c r="B39" s="397"/>
      <c r="C39" s="395"/>
      <c r="D39" s="395"/>
      <c r="E39" s="395"/>
      <c r="F39" s="395"/>
      <c r="G39" s="395"/>
      <c r="H39" s="404"/>
      <c r="I39" s="404"/>
      <c r="J39" s="404"/>
      <c r="K39" s="408"/>
      <c r="L39" s="408"/>
      <c r="M39" s="409"/>
    </row>
    <row r="40" ht="24" customHeight="1" spans="1:13">
      <c r="A40" s="399" t="s">
        <v>591</v>
      </c>
      <c r="B40" s="397">
        <v>52.22</v>
      </c>
      <c r="C40" s="395"/>
      <c r="D40" s="395"/>
      <c r="E40" s="395"/>
      <c r="F40" s="395"/>
      <c r="G40" s="395"/>
      <c r="H40" s="404"/>
      <c r="I40" s="404"/>
      <c r="J40" s="404"/>
      <c r="K40" s="408"/>
      <c r="L40" s="408"/>
      <c r="M40" s="409"/>
    </row>
    <row r="41" ht="24" customHeight="1" spans="1:13">
      <c r="A41" s="399" t="s">
        <v>592</v>
      </c>
      <c r="B41" s="397">
        <v>78.48</v>
      </c>
      <c r="C41" s="395"/>
      <c r="D41" s="395"/>
      <c r="E41" s="395"/>
      <c r="F41" s="395"/>
      <c r="G41" s="395"/>
      <c r="H41" s="404"/>
      <c r="I41" s="404"/>
      <c r="J41" s="404"/>
      <c r="K41" s="408"/>
      <c r="L41" s="408"/>
      <c r="M41" s="409"/>
    </row>
    <row r="42" ht="24" customHeight="1" spans="1:13">
      <c r="A42" s="398" t="s">
        <v>593</v>
      </c>
      <c r="B42" s="397"/>
      <c r="C42" s="395"/>
      <c r="D42" s="395"/>
      <c r="E42" s="395"/>
      <c r="F42" s="395"/>
      <c r="G42" s="395"/>
      <c r="H42" s="404"/>
      <c r="I42" s="404"/>
      <c r="J42" s="404"/>
      <c r="K42" s="408"/>
      <c r="L42" s="408"/>
      <c r="M42" s="409"/>
    </row>
    <row r="43" ht="24" customHeight="1" spans="1:13">
      <c r="A43" s="399" t="s">
        <v>594</v>
      </c>
      <c r="B43" s="397"/>
      <c r="C43" s="395"/>
      <c r="D43" s="395"/>
      <c r="E43" s="395"/>
      <c r="F43" s="395"/>
      <c r="G43" s="395"/>
      <c r="H43" s="404"/>
      <c r="I43" s="404"/>
      <c r="J43" s="404"/>
      <c r="K43" s="408"/>
      <c r="L43" s="408"/>
      <c r="M43" s="409"/>
    </row>
    <row r="44" ht="24" customHeight="1" spans="1:13">
      <c r="A44" s="398" t="s">
        <v>595</v>
      </c>
      <c r="B44" s="397"/>
      <c r="C44" s="395"/>
      <c r="D44" s="395"/>
      <c r="E44" s="395"/>
      <c r="F44" s="395"/>
      <c r="G44" s="395"/>
      <c r="H44" s="404"/>
      <c r="I44" s="404"/>
      <c r="J44" s="404"/>
      <c r="K44" s="408"/>
      <c r="L44" s="408"/>
      <c r="M44" s="409"/>
    </row>
    <row r="45" ht="24" customHeight="1" spans="1:13">
      <c r="A45" s="399" t="s">
        <v>596</v>
      </c>
      <c r="B45" s="400"/>
      <c r="C45" s="395"/>
      <c r="D45" s="395"/>
      <c r="E45" s="395"/>
      <c r="F45" s="395"/>
      <c r="G45" s="395"/>
      <c r="H45" s="404"/>
      <c r="I45" s="404"/>
      <c r="J45" s="404"/>
      <c r="K45" s="408"/>
      <c r="L45" s="408"/>
      <c r="M45" s="409"/>
    </row>
    <row r="46" ht="24" customHeight="1" spans="1:13">
      <c r="A46" s="398" t="s">
        <v>598</v>
      </c>
      <c r="B46" s="400"/>
      <c r="C46" s="395"/>
      <c r="D46" s="395"/>
      <c r="E46" s="395"/>
      <c r="F46" s="395"/>
      <c r="G46" s="395"/>
      <c r="H46" s="404"/>
      <c r="I46" s="404"/>
      <c r="J46" s="404"/>
      <c r="K46" s="408"/>
      <c r="L46" s="408"/>
      <c r="M46" s="409"/>
    </row>
    <row r="47" ht="24" customHeight="1" spans="1:13">
      <c r="A47" s="399" t="s">
        <v>599</v>
      </c>
      <c r="B47" s="400"/>
      <c r="C47" s="395"/>
      <c r="D47" s="395"/>
      <c r="E47" s="395"/>
      <c r="F47" s="395"/>
      <c r="G47" s="395"/>
      <c r="H47" s="404"/>
      <c r="I47" s="404"/>
      <c r="J47" s="404"/>
      <c r="K47" s="408"/>
      <c r="L47" s="408"/>
      <c r="M47" s="409"/>
    </row>
    <row r="48" ht="24" customHeight="1" spans="1:2">
      <c r="A48" s="399" t="s">
        <v>600</v>
      </c>
      <c r="B48" s="400"/>
    </row>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sheetData>
  <autoFilter xmlns:etc="http://www.wps.cn/officeDocument/2017/etCustomData" ref="A4:M48" etc:filterBottomFollowUsedRange="0">
    <extLst/>
  </autoFilter>
  <mergeCells count="1">
    <mergeCell ref="A2:B2"/>
  </mergeCells>
  <printOptions horizontalCentered="1"/>
  <pageMargins left="0.590277777777778" right="0.590277777777778" top="0.786805555555556" bottom="0.786805555555556" header="0.5" footer="0.5"/>
  <pageSetup paperSize="9" scale="52"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06"/>
  <sheetViews>
    <sheetView view="pageBreakPreview" zoomScaleNormal="100" workbookViewId="0">
      <selection activeCell="E19" sqref="E19"/>
    </sheetView>
  </sheetViews>
  <sheetFormatPr defaultColWidth="9" defaultRowHeight="14.25" outlineLevelCol="6"/>
  <cols>
    <col min="1" max="1" width="48.625" customWidth="1"/>
    <col min="2" max="3" width="15.625" style="357" customWidth="1"/>
    <col min="6" max="6" width="53.125" customWidth="1"/>
    <col min="7" max="7" width="11.5"/>
  </cols>
  <sheetData>
    <row r="1" s="342" customFormat="1" ht="24" customHeight="1" spans="1:3">
      <c r="A1" s="346" t="s">
        <v>604</v>
      </c>
      <c r="B1" s="358"/>
      <c r="C1" s="359"/>
    </row>
    <row r="2" s="343" customFormat="1" ht="60" customHeight="1" spans="1:3">
      <c r="A2" s="349" t="s">
        <v>605</v>
      </c>
      <c r="B2" s="349"/>
      <c r="C2" s="349"/>
    </row>
    <row r="3" s="344" customFormat="1" ht="27" customHeight="1" spans="1:3">
      <c r="A3" s="360"/>
      <c r="B3" s="361"/>
      <c r="C3" s="362" t="s">
        <v>40</v>
      </c>
    </row>
    <row r="4" s="345" customFormat="1" ht="24.95" customHeight="1" spans="1:3">
      <c r="A4" s="363" t="s">
        <v>606</v>
      </c>
      <c r="B4" s="364" t="s">
        <v>607</v>
      </c>
      <c r="C4" s="365" t="s">
        <v>608</v>
      </c>
    </row>
    <row r="5" s="345" customFormat="1" ht="24" customHeight="1" spans="1:3">
      <c r="A5" s="363" t="s">
        <v>72</v>
      </c>
      <c r="B5" s="366">
        <f>B6+B21+B41+B43+B42</f>
        <v>191172.4314</v>
      </c>
      <c r="C5" s="366">
        <f>C6+C42+C43</f>
        <v>107165</v>
      </c>
    </row>
    <row r="6" s="345" customFormat="1" ht="24" customHeight="1" spans="1:3">
      <c r="A6" s="367" t="s">
        <v>609</v>
      </c>
      <c r="B6" s="366">
        <f>SUM(B7:B20)</f>
        <v>103053</v>
      </c>
      <c r="C6" s="368">
        <f>SUM(C7:C41)</f>
        <v>117623</v>
      </c>
    </row>
    <row r="7" s="345" customFormat="1" ht="24" customHeight="1" spans="1:3">
      <c r="A7" s="369" t="s">
        <v>610</v>
      </c>
      <c r="B7" s="370">
        <v>54251</v>
      </c>
      <c r="C7" s="371">
        <v>51957</v>
      </c>
    </row>
    <row r="8" s="345" customFormat="1" ht="24" customHeight="1" spans="1:3">
      <c r="A8" s="369" t="s">
        <v>611</v>
      </c>
      <c r="B8" s="370"/>
      <c r="C8" s="371"/>
    </row>
    <row r="9" s="345" customFormat="1" ht="24" customHeight="1" spans="1:3">
      <c r="A9" s="372" t="s">
        <v>612</v>
      </c>
      <c r="B9" s="370">
        <v>8031</v>
      </c>
      <c r="C9" s="371"/>
    </row>
    <row r="10" s="345" customFormat="1" ht="24" customHeight="1" spans="1:3">
      <c r="A10" s="372" t="s">
        <v>613</v>
      </c>
      <c r="B10" s="370">
        <v>14175</v>
      </c>
      <c r="C10" s="373">
        <v>12429</v>
      </c>
    </row>
    <row r="11" s="345" customFormat="1" ht="24" customHeight="1" spans="1:3">
      <c r="A11" s="372" t="s">
        <v>614</v>
      </c>
      <c r="B11" s="374"/>
      <c r="C11" s="371"/>
    </row>
    <row r="12" s="345" customFormat="1" ht="24" customHeight="1" spans="1:3">
      <c r="A12" s="372" t="s">
        <v>615</v>
      </c>
      <c r="B12" s="375"/>
      <c r="C12" s="371"/>
    </row>
    <row r="13" s="345" customFormat="1" ht="24" customHeight="1" spans="1:3">
      <c r="A13" s="372" t="s">
        <v>616</v>
      </c>
      <c r="B13" s="374"/>
      <c r="C13" s="371"/>
    </row>
    <row r="14" s="345" customFormat="1" ht="24" customHeight="1" spans="1:3">
      <c r="A14" s="372" t="s">
        <v>617</v>
      </c>
      <c r="B14" s="374"/>
      <c r="C14" s="376"/>
    </row>
    <row r="15" s="345" customFormat="1" ht="24" customHeight="1" spans="1:3">
      <c r="A15" s="372" t="s">
        <v>618</v>
      </c>
      <c r="B15" s="370"/>
      <c r="C15" s="376"/>
    </row>
    <row r="16" s="345" customFormat="1" ht="24" customHeight="1" spans="1:3">
      <c r="A16" s="372" t="s">
        <v>619</v>
      </c>
      <c r="B16" s="370">
        <v>2767</v>
      </c>
      <c r="C16" s="377">
        <v>2165</v>
      </c>
    </row>
    <row r="17" s="345" customFormat="1" ht="24" customHeight="1" spans="1:3">
      <c r="A17" s="372" t="s">
        <v>620</v>
      </c>
      <c r="B17" s="374"/>
      <c r="C17" s="376"/>
    </row>
    <row r="18" s="345" customFormat="1" ht="24" customHeight="1" spans="1:3">
      <c r="A18" s="372" t="s">
        <v>621</v>
      </c>
      <c r="B18" s="370">
        <v>9843</v>
      </c>
      <c r="C18" s="376">
        <v>7717</v>
      </c>
    </row>
    <row r="19" s="345" customFormat="1" spans="1:3">
      <c r="A19" s="372" t="s">
        <v>622</v>
      </c>
      <c r="B19" s="370">
        <v>13986</v>
      </c>
      <c r="C19" s="376"/>
    </row>
    <row r="20" s="345" customFormat="1" ht="24" customHeight="1" spans="1:3">
      <c r="A20" s="372" t="s">
        <v>623</v>
      </c>
      <c r="B20" s="374"/>
      <c r="C20" s="376"/>
    </row>
    <row r="21" s="345" customFormat="1" ht="24" customHeight="1" spans="1:3">
      <c r="A21" s="378" t="s">
        <v>624</v>
      </c>
      <c r="B21" s="366">
        <f>SUM(B22:B40)</f>
        <v>65747.3429</v>
      </c>
      <c r="C21" s="376"/>
    </row>
    <row r="22" s="345" customFormat="1" ht="24" customHeight="1" spans="1:3">
      <c r="A22" s="369" t="s">
        <v>625</v>
      </c>
      <c r="B22" s="370">
        <v>836</v>
      </c>
      <c r="C22" s="74"/>
    </row>
    <row r="23" s="345" customFormat="1" ht="24" customHeight="1" spans="1:3">
      <c r="A23" s="372" t="s">
        <v>626</v>
      </c>
      <c r="B23" s="370">
        <v>14220.206</v>
      </c>
      <c r="C23" s="84"/>
    </row>
    <row r="24" s="345" customFormat="1" ht="24" customHeight="1" spans="1:7">
      <c r="A24" s="372" t="s">
        <v>627</v>
      </c>
      <c r="B24" s="370">
        <v>1715.7</v>
      </c>
      <c r="C24" s="84"/>
      <c r="G24" s="383"/>
    </row>
    <row r="25" s="345" customFormat="1" ht="24" customHeight="1" spans="1:7">
      <c r="A25" s="372" t="s">
        <v>628</v>
      </c>
      <c r="B25" s="370">
        <v>3567.89</v>
      </c>
      <c r="C25" s="84"/>
      <c r="G25" s="383"/>
    </row>
    <row r="26" s="345" customFormat="1" ht="24" customHeight="1" spans="1:7">
      <c r="A26" s="372" t="s">
        <v>629</v>
      </c>
      <c r="B26" s="370">
        <v>12300.6935</v>
      </c>
      <c r="C26" s="84"/>
      <c r="G26" s="383"/>
    </row>
    <row r="27" s="345" customFormat="1" ht="24" customHeight="1" spans="1:7">
      <c r="A27" s="372" t="s">
        <v>630</v>
      </c>
      <c r="B27" s="370">
        <v>7110.09</v>
      </c>
      <c r="C27" s="84"/>
      <c r="G27" s="383"/>
    </row>
    <row r="28" s="345" customFormat="1" ht="24" customHeight="1" spans="1:7">
      <c r="A28" s="372" t="s">
        <v>631</v>
      </c>
      <c r="B28" s="370">
        <v>1938.96</v>
      </c>
      <c r="C28" s="84"/>
      <c r="G28" s="383"/>
    </row>
    <row r="29" s="345" customFormat="1" ht="24" customHeight="1" spans="1:7">
      <c r="A29" s="372" t="s">
        <v>632</v>
      </c>
      <c r="C29" s="84"/>
      <c r="G29" s="383"/>
    </row>
    <row r="30" s="345" customFormat="1" ht="24" customHeight="1" spans="1:7">
      <c r="A30" s="372" t="s">
        <v>633</v>
      </c>
      <c r="B30" s="370">
        <v>17086.0734</v>
      </c>
      <c r="C30" s="84"/>
      <c r="G30" s="383"/>
    </row>
    <row r="31" s="345" customFormat="1" ht="24" customHeight="1" spans="1:7">
      <c r="A31" s="372" t="s">
        <v>634</v>
      </c>
      <c r="B31" s="370">
        <v>6407.33</v>
      </c>
      <c r="C31" s="84"/>
      <c r="G31" s="383"/>
    </row>
    <row r="32" s="345" customFormat="1" ht="25.5" customHeight="1" spans="1:7">
      <c r="A32" s="372" t="s">
        <v>635</v>
      </c>
      <c r="B32" s="374"/>
      <c r="C32" s="84"/>
      <c r="G32" s="383"/>
    </row>
    <row r="33" s="345" customFormat="1" spans="1:7">
      <c r="A33" s="372" t="s">
        <v>636</v>
      </c>
      <c r="B33" s="370">
        <v>38.4</v>
      </c>
      <c r="C33" s="84"/>
      <c r="G33" s="383"/>
    </row>
    <row r="34" s="345" customFormat="1" spans="1:7">
      <c r="A34" s="372" t="s">
        <v>637</v>
      </c>
      <c r="B34" s="370">
        <v>19</v>
      </c>
      <c r="C34" s="84"/>
      <c r="G34" s="383"/>
    </row>
    <row r="35" s="345" customFormat="1" ht="24" customHeight="1" spans="1:7">
      <c r="A35" s="372" t="s">
        <v>638</v>
      </c>
      <c r="B35" s="370">
        <v>380</v>
      </c>
      <c r="C35" s="84"/>
      <c r="G35" s="384"/>
    </row>
    <row r="36" s="345" customFormat="1" ht="24" customHeight="1" spans="1:7">
      <c r="A36" s="372" t="s">
        <v>639</v>
      </c>
      <c r="B36" s="370">
        <v>87</v>
      </c>
      <c r="C36" s="84"/>
      <c r="G36" s="384"/>
    </row>
    <row r="37" s="345" customFormat="1" ht="24" customHeight="1" spans="1:7">
      <c r="A37" s="372" t="s">
        <v>640</v>
      </c>
      <c r="B37" s="370"/>
      <c r="C37" s="84"/>
      <c r="G37" s="384"/>
    </row>
    <row r="38" s="345" customFormat="1" ht="24" customHeight="1" spans="1:7">
      <c r="A38" s="372" t="s">
        <v>641</v>
      </c>
      <c r="B38" s="370"/>
      <c r="C38" s="84"/>
      <c r="G38" s="384"/>
    </row>
    <row r="39" s="345" customFormat="1" ht="24" customHeight="1" spans="1:7">
      <c r="A39" s="372" t="s">
        <v>642</v>
      </c>
      <c r="B39" s="374"/>
      <c r="C39" s="84"/>
      <c r="G39" s="384"/>
    </row>
    <row r="40" s="345" customFormat="1" ht="24" customHeight="1" spans="1:7">
      <c r="A40" s="372" t="s">
        <v>643</v>
      </c>
      <c r="B40" s="370">
        <v>40</v>
      </c>
      <c r="C40" s="84"/>
      <c r="G40" s="384"/>
    </row>
    <row r="41" s="345" customFormat="1" ht="24" customHeight="1" spans="1:7">
      <c r="A41" s="372" t="s">
        <v>644</v>
      </c>
      <c r="B41" s="379">
        <v>1110.1</v>
      </c>
      <c r="C41" s="84">
        <v>43355</v>
      </c>
      <c r="G41" s="384"/>
    </row>
    <row r="42" s="345" customFormat="1" ht="24" customHeight="1" spans="1:7">
      <c r="A42" s="372" t="s">
        <v>645</v>
      </c>
      <c r="B42" s="366">
        <v>-11076</v>
      </c>
      <c r="C42" s="366">
        <v>-11076</v>
      </c>
      <c r="G42" s="384"/>
    </row>
    <row r="43" s="345" customFormat="1" ht="24" customHeight="1" spans="1:7">
      <c r="A43" s="380" t="s">
        <v>646</v>
      </c>
      <c r="B43" s="366">
        <f>SUM(B44:B62)</f>
        <v>32337.9885</v>
      </c>
      <c r="C43" s="366">
        <v>618</v>
      </c>
      <c r="G43" s="384"/>
    </row>
    <row r="44" s="345" customFormat="1" ht="24" customHeight="1" spans="1:7">
      <c r="A44" s="369" t="s">
        <v>647</v>
      </c>
      <c r="B44" s="370">
        <v>1239.3625</v>
      </c>
      <c r="C44" s="84"/>
      <c r="G44" s="384"/>
    </row>
    <row r="45" s="345" customFormat="1" ht="24" customHeight="1" spans="1:7">
      <c r="A45" s="381" t="s">
        <v>648</v>
      </c>
      <c r="B45" s="370">
        <v>29.9</v>
      </c>
      <c r="C45" s="84"/>
      <c r="G45" s="384"/>
    </row>
    <row r="46" s="345" customFormat="1" ht="24" customHeight="1" spans="1:7">
      <c r="A46" s="381" t="s">
        <v>649</v>
      </c>
      <c r="B46" s="370">
        <v>9.19</v>
      </c>
      <c r="C46" s="84"/>
      <c r="G46" s="384"/>
    </row>
    <row r="47" s="345" customFormat="1" ht="24" customHeight="1" spans="1:7">
      <c r="A47" s="382" t="s">
        <v>650</v>
      </c>
      <c r="B47" s="370">
        <v>100</v>
      </c>
      <c r="C47" s="84"/>
      <c r="G47" s="384"/>
    </row>
    <row r="48" s="345" customFormat="1" ht="24" customHeight="1" spans="1:7">
      <c r="A48" s="382" t="s">
        <v>651</v>
      </c>
      <c r="B48" s="370">
        <v>2898.99</v>
      </c>
      <c r="C48" s="84"/>
      <c r="G48" s="384"/>
    </row>
    <row r="49" s="345" customFormat="1" ht="24" customHeight="1" spans="1:7">
      <c r="A49" s="382" t="s">
        <v>652</v>
      </c>
      <c r="B49" s="370">
        <v>3.6</v>
      </c>
      <c r="C49" s="84"/>
      <c r="G49" s="384"/>
    </row>
    <row r="50" s="345" customFormat="1" ht="24" customHeight="1" spans="1:7">
      <c r="A50" s="345" t="s">
        <v>653</v>
      </c>
      <c r="B50" s="370">
        <v>4406.02</v>
      </c>
      <c r="C50" s="84"/>
      <c r="G50" s="384"/>
    </row>
    <row r="51" s="345" customFormat="1" ht="24" customHeight="1" spans="1:7">
      <c r="A51" s="382" t="s">
        <v>654</v>
      </c>
      <c r="B51" s="370">
        <v>372.33</v>
      </c>
      <c r="C51" s="84"/>
      <c r="G51" s="384"/>
    </row>
    <row r="52" s="345" customFormat="1" ht="24" customHeight="1" spans="1:7">
      <c r="A52" s="382" t="s">
        <v>655</v>
      </c>
      <c r="B52" s="370">
        <v>5567.49</v>
      </c>
      <c r="C52" s="84"/>
      <c r="G52" s="384"/>
    </row>
    <row r="53" s="345" customFormat="1" ht="24" customHeight="1" spans="1:7">
      <c r="A53" s="382" t="s">
        <v>656</v>
      </c>
      <c r="B53" s="370">
        <v>1752.9</v>
      </c>
      <c r="C53" s="84"/>
      <c r="G53" s="384"/>
    </row>
    <row r="54" s="345" customFormat="1" ht="24" customHeight="1" spans="1:7">
      <c r="A54" s="382" t="s">
        <v>657</v>
      </c>
      <c r="B54" s="370">
        <v>8008.98</v>
      </c>
      <c r="C54" s="84"/>
      <c r="G54" s="384"/>
    </row>
    <row r="55" s="345" customFormat="1" ht="24" customHeight="1" spans="1:7">
      <c r="A55" s="382" t="s">
        <v>658</v>
      </c>
      <c r="B55" s="370">
        <v>1327.83</v>
      </c>
      <c r="C55" s="84"/>
      <c r="G55" s="384"/>
    </row>
    <row r="56" s="345" customFormat="1" ht="24" customHeight="1" spans="1:7">
      <c r="A56" s="382" t="s">
        <v>659</v>
      </c>
      <c r="B56" s="370">
        <v>5840.69</v>
      </c>
      <c r="C56" s="84"/>
      <c r="G56" s="384"/>
    </row>
    <row r="57" s="345" customFormat="1" ht="24" customHeight="1" spans="1:7">
      <c r="A57" s="382" t="s">
        <v>660</v>
      </c>
      <c r="B57" s="370">
        <v>1076.02</v>
      </c>
      <c r="C57" s="84"/>
      <c r="G57" s="384"/>
    </row>
    <row r="58" s="345" customFormat="1" ht="24" customHeight="1" spans="1:7">
      <c r="A58" s="382" t="s">
        <v>661</v>
      </c>
      <c r="B58" s="370">
        <v>123.07</v>
      </c>
      <c r="C58" s="84"/>
      <c r="G58" s="384"/>
    </row>
    <row r="59" s="345" customFormat="1" ht="24" customHeight="1" spans="1:7">
      <c r="A59" s="382" t="s">
        <v>662</v>
      </c>
      <c r="B59" s="370"/>
      <c r="C59" s="84"/>
      <c r="G59" s="384"/>
    </row>
    <row r="60" s="345" customFormat="1" ht="24" customHeight="1" spans="1:7">
      <c r="A60" s="382" t="s">
        <v>663</v>
      </c>
      <c r="B60" s="370"/>
      <c r="C60" s="84"/>
      <c r="G60" s="384"/>
    </row>
    <row r="61" s="345" customFormat="1" ht="24" customHeight="1" spans="1:7">
      <c r="A61" s="382" t="s">
        <v>664</v>
      </c>
      <c r="B61" s="370">
        <v>-452.784</v>
      </c>
      <c r="C61" s="84"/>
      <c r="G61" s="384"/>
    </row>
    <row r="62" s="345" customFormat="1" ht="24" customHeight="1" spans="1:3">
      <c r="A62" s="382" t="s">
        <v>665</v>
      </c>
      <c r="B62" s="370">
        <v>34.4</v>
      </c>
      <c r="C62" s="84"/>
    </row>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sheetData>
  <mergeCells count="1">
    <mergeCell ref="A2:C2"/>
  </mergeCells>
  <printOptions horizontalCentered="1"/>
  <pageMargins left="0.590277777777778" right="0.590277777777778" top="0.786805555555556" bottom="0.786805555555556" header="0.5" footer="0.5"/>
  <pageSetup paperSize="9" scale="46" orientation="portrait"/>
  <headerFooter/>
  <ignoredErrors>
    <ignoredError sqref="B43" unlockedFormula="1"/>
  </ignoredError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98"/>
  <sheetViews>
    <sheetView view="pageBreakPreview" zoomScaleNormal="100" workbookViewId="0">
      <selection activeCell="A2" sqref="A2:C2"/>
    </sheetView>
  </sheetViews>
  <sheetFormatPr defaultColWidth="9" defaultRowHeight="14.25" outlineLevelCol="2"/>
  <cols>
    <col min="1" max="1" width="32.125" customWidth="1"/>
    <col min="2" max="3" width="16.75" customWidth="1"/>
  </cols>
  <sheetData>
    <row r="1" s="342" customFormat="1" ht="24" customHeight="1" spans="1:3">
      <c r="A1" s="346" t="s">
        <v>666</v>
      </c>
      <c r="B1" s="347"/>
      <c r="C1" s="348"/>
    </row>
    <row r="2" s="343" customFormat="1" ht="42" customHeight="1" spans="1:3">
      <c r="A2" s="349" t="s">
        <v>667</v>
      </c>
      <c r="B2" s="349"/>
      <c r="C2" s="349"/>
    </row>
    <row r="3" s="344" customFormat="1" ht="27" customHeight="1" spans="1:3">
      <c r="A3" s="350" t="s">
        <v>40</v>
      </c>
      <c r="B3" s="351"/>
      <c r="C3" s="351"/>
    </row>
    <row r="4" s="345" customFormat="1" ht="30" customHeight="1" spans="1:3">
      <c r="A4" s="352" t="s">
        <v>668</v>
      </c>
      <c r="B4" s="353" t="s">
        <v>607</v>
      </c>
      <c r="C4" s="353" t="s">
        <v>608</v>
      </c>
    </row>
    <row r="5" s="345" customFormat="1" ht="24" customHeight="1" spans="1:3">
      <c r="A5" s="354" t="s">
        <v>669</v>
      </c>
      <c r="B5" s="355"/>
      <c r="C5" s="355"/>
    </row>
    <row r="6" s="345" customFormat="1" ht="24" customHeight="1" spans="1:3">
      <c r="A6" s="354" t="s">
        <v>669</v>
      </c>
      <c r="B6" s="355"/>
      <c r="C6" s="355"/>
    </row>
    <row r="7" s="345" customFormat="1" ht="24" customHeight="1" spans="1:3">
      <c r="A7" s="354" t="s">
        <v>669</v>
      </c>
      <c r="B7" s="355"/>
      <c r="C7" s="355"/>
    </row>
    <row r="8" s="345" customFormat="1" ht="24" customHeight="1" spans="1:3">
      <c r="A8" s="354" t="s">
        <v>152</v>
      </c>
      <c r="B8" s="355"/>
      <c r="C8" s="355"/>
    </row>
    <row r="9" s="345" customFormat="1" ht="24" customHeight="1" spans="1:3">
      <c r="A9" s="354" t="s">
        <v>152</v>
      </c>
      <c r="B9" s="355"/>
      <c r="C9" s="355"/>
    </row>
    <row r="10" s="345" customFormat="1" ht="24" customHeight="1" spans="1:3">
      <c r="A10" s="354" t="s">
        <v>152</v>
      </c>
      <c r="B10" s="355"/>
      <c r="C10" s="355"/>
    </row>
    <row r="11" s="345" customFormat="1" ht="24" customHeight="1" spans="1:3">
      <c r="A11" s="354" t="s">
        <v>670</v>
      </c>
      <c r="B11" s="355"/>
      <c r="C11" s="355"/>
    </row>
    <row r="12" s="345" customFormat="1" ht="24" customHeight="1" spans="1:3">
      <c r="A12" s="354"/>
      <c r="B12" s="355"/>
      <c r="C12" s="355"/>
    </row>
    <row r="13" s="345" customFormat="1" ht="24" customHeight="1" spans="1:3">
      <c r="A13" s="352" t="s">
        <v>72</v>
      </c>
      <c r="B13" s="356"/>
      <c r="C13" s="356"/>
    </row>
    <row r="14" s="345" customFormat="1" ht="24" customHeight="1" spans="1:1">
      <c r="A14" s="345" t="s">
        <v>671</v>
      </c>
    </row>
    <row r="15" s="345" customFormat="1" ht="24" customHeight="1"/>
    <row r="16" s="345" customFormat="1" ht="24" customHeight="1"/>
    <row r="17" s="345" customFormat="1" ht="24" customHeight="1"/>
    <row r="18" s="345" customFormat="1" ht="24" customHeight="1"/>
    <row r="19" s="345" customFormat="1" ht="24" customHeight="1"/>
    <row r="20" s="345" customFormat="1" ht="24" customHeight="1"/>
    <row r="21" s="345" customFormat="1" ht="24" customHeight="1"/>
    <row r="22" s="345" customFormat="1"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sheetData>
  <mergeCells count="2">
    <mergeCell ref="A2:C2"/>
    <mergeCell ref="A3:C3"/>
  </mergeCells>
  <printOptions horizontalCentered="1"/>
  <pageMargins left="0.590277777777778" right="0.590277777777778" top="0.786805555555556" bottom="0.786805555555556"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7"/>
  <sheetViews>
    <sheetView showZeros="0" view="pageBreakPreview" zoomScaleNormal="100" workbookViewId="0">
      <pane ySplit="4" topLeftCell="A16" activePane="bottomLeft" state="frozen"/>
      <selection/>
      <selection pane="bottomLeft" activeCell="D32" sqref="D32"/>
    </sheetView>
  </sheetViews>
  <sheetFormatPr defaultColWidth="9" defaultRowHeight="13.5" outlineLevelCol="6"/>
  <cols>
    <col min="1" max="1" width="44.5" style="92" customWidth="1"/>
    <col min="2" max="4" width="16.75" style="6" customWidth="1"/>
    <col min="5" max="5" width="13" style="6" customWidth="1"/>
    <col min="6" max="16384" width="9" style="6"/>
  </cols>
  <sheetData>
    <row r="1" s="41" customFormat="1" ht="24" customHeight="1" spans="1:1">
      <c r="A1" s="314" t="s">
        <v>672</v>
      </c>
    </row>
    <row r="2" s="42" customFormat="1" ht="60" customHeight="1" spans="1:4">
      <c r="A2" s="325" t="s">
        <v>673</v>
      </c>
      <c r="B2" s="325"/>
      <c r="C2" s="325"/>
      <c r="D2" s="325"/>
    </row>
    <row r="3" s="43" customFormat="1" ht="27" customHeight="1" spans="1:3">
      <c r="A3" s="326"/>
      <c r="C3" s="43" t="s">
        <v>674</v>
      </c>
    </row>
    <row r="4" s="324" customFormat="1" ht="33" customHeight="1" spans="1:4">
      <c r="A4" s="327" t="s">
        <v>675</v>
      </c>
      <c r="B4" s="327" t="s">
        <v>607</v>
      </c>
      <c r="C4" s="327" t="s">
        <v>608</v>
      </c>
      <c r="D4" s="327" t="s">
        <v>676</v>
      </c>
    </row>
    <row r="5" s="95" customFormat="1" ht="24" customHeight="1" spans="1:4">
      <c r="A5" s="328" t="s">
        <v>677</v>
      </c>
      <c r="B5" s="329"/>
      <c r="C5" s="330"/>
      <c r="D5" s="331"/>
    </row>
    <row r="6" s="95" customFormat="1" ht="24" customHeight="1" spans="1:4">
      <c r="A6" s="332" t="s">
        <v>678</v>
      </c>
      <c r="B6" s="330"/>
      <c r="C6" s="330"/>
      <c r="D6" s="331"/>
    </row>
    <row r="7" s="94" customFormat="1" ht="24" customHeight="1" spans="1:4">
      <c r="A7" s="333" t="s">
        <v>679</v>
      </c>
      <c r="B7" s="334"/>
      <c r="C7" s="334"/>
      <c r="D7" s="335"/>
    </row>
    <row r="8" s="94" customFormat="1" ht="24" customHeight="1" spans="1:4">
      <c r="A8" s="333" t="s">
        <v>152</v>
      </c>
      <c r="B8" s="334"/>
      <c r="C8" s="334"/>
      <c r="D8" s="335"/>
    </row>
    <row r="9" s="95" customFormat="1" ht="24" customHeight="1" spans="1:7">
      <c r="A9" s="332" t="s">
        <v>680</v>
      </c>
      <c r="B9" s="336"/>
      <c r="C9" s="330"/>
      <c r="D9" s="331"/>
      <c r="G9" s="94"/>
    </row>
    <row r="10" s="94" customFormat="1" ht="24" customHeight="1" spans="1:4">
      <c r="A10" s="333" t="s">
        <v>679</v>
      </c>
      <c r="B10" s="334"/>
      <c r="C10" s="334"/>
      <c r="D10" s="335"/>
    </row>
    <row r="11" s="94" customFormat="1" ht="24" customHeight="1" spans="1:4">
      <c r="A11" s="333" t="s">
        <v>152</v>
      </c>
      <c r="B11" s="334"/>
      <c r="C11" s="334"/>
      <c r="D11" s="335"/>
    </row>
    <row r="12" s="95" customFormat="1" ht="24" customHeight="1" spans="1:4">
      <c r="A12" s="332" t="s">
        <v>681</v>
      </c>
      <c r="B12" s="330"/>
      <c r="C12" s="330"/>
      <c r="D12" s="331"/>
    </row>
    <row r="13" s="94" customFormat="1" ht="24" customHeight="1" spans="1:5">
      <c r="A13" s="333" t="s">
        <v>679</v>
      </c>
      <c r="B13" s="334"/>
      <c r="C13" s="334"/>
      <c r="D13" s="335"/>
      <c r="E13" s="340"/>
    </row>
    <row r="14" s="94" customFormat="1" ht="24" customHeight="1" spans="1:4">
      <c r="A14" s="333" t="s">
        <v>152</v>
      </c>
      <c r="B14" s="334"/>
      <c r="C14" s="334"/>
      <c r="D14" s="335"/>
    </row>
    <row r="15" s="95" customFormat="1" ht="24" customHeight="1" spans="1:4">
      <c r="A15" s="332" t="s">
        <v>682</v>
      </c>
      <c r="B15" s="330"/>
      <c r="C15" s="330"/>
      <c r="D15" s="331"/>
    </row>
    <row r="16" s="94" customFormat="1" ht="24" customHeight="1" spans="1:5">
      <c r="A16" s="333" t="s">
        <v>679</v>
      </c>
      <c r="B16" s="334"/>
      <c r="C16" s="334"/>
      <c r="D16" s="335"/>
      <c r="E16" s="341"/>
    </row>
    <row r="17" s="94" customFormat="1" ht="24" customHeight="1" spans="1:5">
      <c r="A17" s="333" t="s">
        <v>152</v>
      </c>
      <c r="B17" s="334"/>
      <c r="C17" s="334"/>
      <c r="D17" s="335"/>
      <c r="E17" s="341"/>
    </row>
    <row r="18" s="95" customFormat="1" ht="24" customHeight="1" spans="1:4">
      <c r="A18" s="332" t="s">
        <v>683</v>
      </c>
      <c r="B18" s="330"/>
      <c r="C18" s="330"/>
      <c r="D18" s="331"/>
    </row>
    <row r="19" s="94" customFormat="1" ht="24" customHeight="1" spans="1:4">
      <c r="A19" s="333" t="s">
        <v>679</v>
      </c>
      <c r="B19" s="334"/>
      <c r="C19" s="334"/>
      <c r="D19" s="335"/>
    </row>
    <row r="20" s="94" customFormat="1" ht="24" customHeight="1" spans="1:4">
      <c r="A20" s="333" t="s">
        <v>152</v>
      </c>
      <c r="B20" s="334"/>
      <c r="C20" s="334"/>
      <c r="D20" s="335"/>
    </row>
    <row r="21" s="94" customFormat="1" ht="24" customHeight="1" spans="1:4">
      <c r="A21" s="337" t="s">
        <v>152</v>
      </c>
      <c r="B21" s="334"/>
      <c r="C21" s="334"/>
      <c r="D21" s="335"/>
    </row>
    <row r="22" s="94" customFormat="1" ht="24" customHeight="1" spans="1:4">
      <c r="A22" s="337" t="s">
        <v>152</v>
      </c>
      <c r="B22" s="334"/>
      <c r="C22" s="334"/>
      <c r="D22" s="335"/>
    </row>
    <row r="23" s="95" customFormat="1" ht="24" customHeight="1" spans="1:4">
      <c r="A23" s="328" t="s">
        <v>684</v>
      </c>
      <c r="B23" s="329"/>
      <c r="C23" s="336"/>
      <c r="D23" s="331"/>
    </row>
    <row r="24" s="94" customFormat="1" ht="24" customHeight="1" spans="1:5">
      <c r="A24" s="333" t="s">
        <v>152</v>
      </c>
      <c r="B24" s="334"/>
      <c r="C24" s="334"/>
      <c r="D24" s="335"/>
      <c r="E24" s="341"/>
    </row>
    <row r="25" ht="24" customHeight="1" spans="1:4">
      <c r="A25" s="333" t="s">
        <v>152</v>
      </c>
      <c r="B25" s="334"/>
      <c r="C25" s="334"/>
      <c r="D25" s="335"/>
    </row>
    <row r="26" ht="24" customHeight="1" spans="1:4">
      <c r="A26" s="338"/>
      <c r="B26" s="334"/>
      <c r="C26" s="334"/>
      <c r="D26" s="335"/>
    </row>
    <row r="27" ht="24" customHeight="1" spans="1:4">
      <c r="A27" s="327" t="s">
        <v>685</v>
      </c>
      <c r="B27" s="330"/>
      <c r="C27" s="336"/>
      <c r="D27" s="331"/>
    </row>
    <row r="28" ht="24" customHeight="1" spans="1:4">
      <c r="A28" s="327" t="s">
        <v>686</v>
      </c>
      <c r="B28" s="329"/>
      <c r="C28" s="329"/>
      <c r="D28" s="331"/>
    </row>
    <row r="29" ht="24" customHeight="1" spans="1:4">
      <c r="A29" s="327" t="s">
        <v>687</v>
      </c>
      <c r="B29" s="329"/>
      <c r="C29" s="336"/>
      <c r="D29" s="331"/>
    </row>
    <row r="30" ht="24" customHeight="1" spans="1:4">
      <c r="A30" s="92" t="s">
        <v>688</v>
      </c>
      <c r="B30" s="322"/>
      <c r="C30" s="322"/>
      <c r="D30" s="339"/>
    </row>
    <row r="31" ht="24" customHeight="1" spans="2:4">
      <c r="B31" s="322"/>
      <c r="C31" s="322"/>
      <c r="D31" s="339"/>
    </row>
    <row r="32" ht="24" customHeight="1" spans="2:4">
      <c r="B32" s="322"/>
      <c r="C32" s="322"/>
      <c r="D32" s="339"/>
    </row>
    <row r="33" ht="24" customHeight="1" spans="2:4">
      <c r="B33" s="322"/>
      <c r="C33" s="322"/>
      <c r="D33" s="339"/>
    </row>
    <row r="34" ht="24" customHeight="1" spans="2:4">
      <c r="B34" s="322"/>
      <c r="C34" s="322"/>
      <c r="D34" s="339"/>
    </row>
    <row r="35" ht="24" customHeight="1" spans="2:4">
      <c r="B35" s="322"/>
      <c r="C35" s="322"/>
      <c r="D35" s="339"/>
    </row>
    <row r="36" ht="24" customHeight="1" spans="2:4">
      <c r="B36" s="322"/>
      <c r="C36" s="322"/>
      <c r="D36" s="322"/>
    </row>
    <row r="37" ht="24" customHeight="1" spans="2:4">
      <c r="B37" s="322"/>
      <c r="C37" s="322"/>
      <c r="D37" s="322"/>
    </row>
    <row r="38" ht="24" customHeight="1" spans="2:4">
      <c r="B38" s="322"/>
      <c r="C38" s="322"/>
      <c r="D38" s="322"/>
    </row>
    <row r="39" ht="24" customHeight="1" spans="2:4">
      <c r="B39" s="322"/>
      <c r="C39" s="322"/>
      <c r="D39" s="322"/>
    </row>
    <row r="40" ht="24" customHeight="1" spans="2:4">
      <c r="B40" s="322"/>
      <c r="C40" s="322"/>
      <c r="D40" s="322"/>
    </row>
    <row r="41" ht="24" customHeight="1" spans="2:4">
      <c r="B41" s="322"/>
      <c r="C41" s="322"/>
      <c r="D41" s="322"/>
    </row>
    <row r="42" ht="24" customHeight="1" spans="2:4">
      <c r="B42" s="322"/>
      <c r="C42" s="322"/>
      <c r="D42" s="322"/>
    </row>
    <row r="43" ht="24" customHeight="1" spans="2:4">
      <c r="B43" s="322"/>
      <c r="C43" s="322"/>
      <c r="D43" s="322"/>
    </row>
    <row r="44" ht="24" customHeight="1" spans="2:4">
      <c r="B44" s="322"/>
      <c r="C44" s="322"/>
      <c r="D44" s="322"/>
    </row>
    <row r="45" ht="24" customHeight="1" spans="2:4">
      <c r="B45" s="322"/>
      <c r="C45" s="322"/>
      <c r="D45" s="322"/>
    </row>
    <row r="46" ht="24" customHeight="1" spans="2:4">
      <c r="B46" s="322"/>
      <c r="C46" s="322"/>
      <c r="D46" s="322"/>
    </row>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sheetData>
  <mergeCells count="2">
    <mergeCell ref="A2:D2"/>
    <mergeCell ref="C3:D3"/>
  </mergeCells>
  <printOptions horizontalCentered="1"/>
  <pageMargins left="0.590277777777778" right="0.590277777777778" top="0.786805555555556" bottom="0.786805555555556" header="0.5" footer="0.5"/>
  <pageSetup paperSize="9" scale="89"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8"/>
  <sheetViews>
    <sheetView view="pageBreakPreview" zoomScaleNormal="100" workbookViewId="0">
      <selection activeCell="L21" sqref="L21"/>
    </sheetView>
  </sheetViews>
  <sheetFormatPr defaultColWidth="9" defaultRowHeight="13.5"/>
  <cols>
    <col min="1" max="1" width="30" style="6" customWidth="1"/>
    <col min="2" max="3" width="5.625" style="6" customWidth="1"/>
    <col min="4" max="4" width="7.875" style="6" customWidth="1"/>
    <col min="5" max="5" width="6.375" style="6" customWidth="1"/>
    <col min="6" max="6" width="6.75" style="6" customWidth="1"/>
    <col min="7" max="7" width="9.625" style="6" customWidth="1"/>
    <col min="8" max="8" width="8.25" style="6" customWidth="1"/>
    <col min="9" max="9" width="9.625" style="6" customWidth="1"/>
    <col min="10" max="10" width="10.625" style="6" customWidth="1"/>
    <col min="11" max="11" width="9" style="6"/>
    <col min="12" max="12" width="11.875" style="6" customWidth="1"/>
    <col min="13" max="16384" width="9" style="6"/>
  </cols>
  <sheetData>
    <row r="1" s="41" customFormat="1" ht="24" customHeight="1" spans="1:1">
      <c r="A1" s="314" t="s">
        <v>689</v>
      </c>
    </row>
    <row r="2" s="42" customFormat="1" ht="42" customHeight="1" spans="1:1">
      <c r="A2" s="42" t="s">
        <v>690</v>
      </c>
    </row>
    <row r="3" s="43" customFormat="1" ht="27" customHeight="1" spans="10:10">
      <c r="J3" s="43" t="s">
        <v>40</v>
      </c>
    </row>
    <row r="4" s="312" customFormat="1" ht="30" customHeight="1" spans="1:10">
      <c r="A4" s="46" t="s">
        <v>691</v>
      </c>
      <c r="B4" s="46" t="s">
        <v>692</v>
      </c>
      <c r="C4" s="46" t="s">
        <v>693</v>
      </c>
      <c r="D4" s="46" t="s">
        <v>694</v>
      </c>
      <c r="E4" s="46" t="s">
        <v>695</v>
      </c>
      <c r="F4" s="46"/>
      <c r="G4" s="46"/>
      <c r="H4" s="46" t="s">
        <v>696</v>
      </c>
      <c r="I4" s="46"/>
      <c r="J4" s="46" t="s">
        <v>697</v>
      </c>
    </row>
    <row r="5" s="312" customFormat="1" ht="32.1" customHeight="1" spans="1:10">
      <c r="A5" s="46"/>
      <c r="B5" s="46"/>
      <c r="C5" s="46"/>
      <c r="D5" s="46"/>
      <c r="E5" s="46" t="s">
        <v>698</v>
      </c>
      <c r="F5" s="46" t="s">
        <v>699</v>
      </c>
      <c r="G5" s="46" t="s">
        <v>700</v>
      </c>
      <c r="H5" s="46" t="s">
        <v>701</v>
      </c>
      <c r="I5" s="46" t="s">
        <v>702</v>
      </c>
      <c r="J5" s="46"/>
    </row>
    <row r="6" s="313" customFormat="1" ht="24" customHeight="1" spans="1:10">
      <c r="A6" s="28" t="s">
        <v>703</v>
      </c>
      <c r="B6" s="28"/>
      <c r="C6" s="28"/>
      <c r="D6" s="315"/>
      <c r="E6" s="315"/>
      <c r="F6" s="315"/>
      <c r="G6" s="315"/>
      <c r="H6" s="28"/>
      <c r="I6" s="28"/>
      <c r="J6" s="28"/>
    </row>
    <row r="7" s="92" customFormat="1" ht="24" customHeight="1" spans="1:10">
      <c r="A7" s="316" t="s">
        <v>679</v>
      </c>
      <c r="B7" s="317"/>
      <c r="C7" s="318"/>
      <c r="D7" s="319"/>
      <c r="E7" s="319"/>
      <c r="F7" s="323"/>
      <c r="G7" s="319"/>
      <c r="H7" s="318"/>
      <c r="I7" s="98"/>
      <c r="J7" s="30"/>
    </row>
    <row r="8" s="92" customFormat="1" ht="24" customHeight="1" spans="1:10">
      <c r="A8" s="316" t="s">
        <v>704</v>
      </c>
      <c r="B8" s="317"/>
      <c r="C8" s="320"/>
      <c r="D8" s="320"/>
      <c r="E8" s="320"/>
      <c r="F8" s="320"/>
      <c r="G8" s="320"/>
      <c r="H8" s="30"/>
      <c r="I8" s="30"/>
      <c r="J8" s="30"/>
    </row>
    <row r="9" s="92" customFormat="1" ht="24" customHeight="1" spans="1:10">
      <c r="A9" s="316" t="s">
        <v>152</v>
      </c>
      <c r="B9" s="317"/>
      <c r="C9" s="320"/>
      <c r="D9" s="320"/>
      <c r="E9" s="320"/>
      <c r="F9" s="320"/>
      <c r="G9" s="320"/>
      <c r="H9" s="30"/>
      <c r="I9" s="30"/>
      <c r="J9" s="30"/>
    </row>
    <row r="10" s="92" customFormat="1" ht="24" customHeight="1" spans="1:10">
      <c r="A10" s="316" t="s">
        <v>152</v>
      </c>
      <c r="B10" s="317"/>
      <c r="C10" s="320"/>
      <c r="D10" s="320"/>
      <c r="E10" s="320"/>
      <c r="F10" s="320"/>
      <c r="G10" s="320"/>
      <c r="H10" s="30"/>
      <c r="I10" s="30"/>
      <c r="J10" s="30"/>
    </row>
    <row r="11" s="313" customFormat="1" ht="24" customHeight="1" spans="1:10">
      <c r="A11" s="28" t="s">
        <v>705</v>
      </c>
      <c r="B11" s="28"/>
      <c r="C11" s="28"/>
      <c r="D11" s="315"/>
      <c r="E11" s="315"/>
      <c r="F11" s="315"/>
      <c r="G11" s="315"/>
      <c r="H11" s="28"/>
      <c r="I11" s="28"/>
      <c r="J11" s="28"/>
    </row>
    <row r="12" s="92" customFormat="1" ht="24" customHeight="1" spans="1:10">
      <c r="A12" s="316" t="s">
        <v>679</v>
      </c>
      <c r="B12" s="317"/>
      <c r="C12" s="318"/>
      <c r="D12" s="319"/>
      <c r="E12" s="319"/>
      <c r="F12" s="323"/>
      <c r="G12" s="319"/>
      <c r="H12" s="318"/>
      <c r="I12" s="98"/>
      <c r="J12" s="30"/>
    </row>
    <row r="13" s="92" customFormat="1" ht="24" customHeight="1" spans="1:10">
      <c r="A13" s="316" t="s">
        <v>704</v>
      </c>
      <c r="B13" s="317"/>
      <c r="C13" s="318"/>
      <c r="D13" s="319"/>
      <c r="E13" s="319"/>
      <c r="F13" s="323"/>
      <c r="G13" s="319"/>
      <c r="H13" s="318"/>
      <c r="I13" s="98"/>
      <c r="J13" s="30"/>
    </row>
    <row r="14" s="92" customFormat="1" ht="24" customHeight="1" spans="1:10">
      <c r="A14" s="316" t="s">
        <v>152</v>
      </c>
      <c r="B14" s="317"/>
      <c r="C14" s="318"/>
      <c r="D14" s="319"/>
      <c r="E14" s="319"/>
      <c r="F14" s="323"/>
      <c r="G14" s="319"/>
      <c r="H14" s="318"/>
      <c r="I14" s="98"/>
      <c r="J14" s="30"/>
    </row>
    <row r="15" s="92" customFormat="1" ht="24" customHeight="1" spans="1:10">
      <c r="A15" s="316" t="s">
        <v>152</v>
      </c>
      <c r="B15" s="317"/>
      <c r="C15" s="318"/>
      <c r="D15" s="319"/>
      <c r="E15" s="319"/>
      <c r="F15" s="323"/>
      <c r="G15" s="319"/>
      <c r="H15" s="318"/>
      <c r="I15" s="98"/>
      <c r="J15" s="30"/>
    </row>
    <row r="16" s="313" customFormat="1" ht="24" customHeight="1" spans="1:10">
      <c r="A16" s="28" t="s">
        <v>706</v>
      </c>
      <c r="B16" s="28"/>
      <c r="C16" s="28"/>
      <c r="D16" s="315"/>
      <c r="E16" s="315"/>
      <c r="F16" s="315"/>
      <c r="G16" s="315"/>
      <c r="H16" s="28"/>
      <c r="I16" s="28"/>
      <c r="J16" s="28"/>
    </row>
    <row r="17" s="92" customFormat="1" ht="24" customHeight="1" spans="1:10">
      <c r="A17" s="316" t="s">
        <v>679</v>
      </c>
      <c r="B17" s="317"/>
      <c r="C17" s="318"/>
      <c r="D17" s="319"/>
      <c r="E17" s="319"/>
      <c r="F17" s="323"/>
      <c r="G17" s="319"/>
      <c r="H17" s="318"/>
      <c r="I17" s="98"/>
      <c r="J17" s="30"/>
    </row>
    <row r="18" s="92" customFormat="1" ht="24" customHeight="1" spans="1:10">
      <c r="A18" s="316" t="s">
        <v>704</v>
      </c>
      <c r="B18" s="317"/>
      <c r="C18" s="318"/>
      <c r="D18" s="319"/>
      <c r="E18" s="319"/>
      <c r="F18" s="323"/>
      <c r="G18" s="319"/>
      <c r="H18" s="318"/>
      <c r="I18" s="98"/>
      <c r="J18" s="30"/>
    </row>
    <row r="19" s="92" customFormat="1" ht="24" customHeight="1" spans="1:10">
      <c r="A19" s="316" t="s">
        <v>152</v>
      </c>
      <c r="B19" s="317"/>
      <c r="C19" s="318"/>
      <c r="D19" s="319"/>
      <c r="E19" s="319"/>
      <c r="F19" s="323"/>
      <c r="G19" s="319"/>
      <c r="H19" s="318"/>
      <c r="I19" s="98"/>
      <c r="J19" s="30"/>
    </row>
    <row r="20" s="92" customFormat="1" ht="24" customHeight="1" spans="1:10">
      <c r="A20" s="316" t="s">
        <v>152</v>
      </c>
      <c r="B20" s="317"/>
      <c r="C20" s="318"/>
      <c r="D20" s="319"/>
      <c r="E20" s="319"/>
      <c r="F20" s="323"/>
      <c r="G20" s="319"/>
      <c r="H20" s="318"/>
      <c r="I20" s="98"/>
      <c r="J20" s="30"/>
    </row>
    <row r="21" s="92" customFormat="1" ht="24" customHeight="1" spans="1:10">
      <c r="A21" s="30"/>
      <c r="B21" s="317"/>
      <c r="C21" s="320"/>
      <c r="D21" s="320"/>
      <c r="E21" s="320"/>
      <c r="F21" s="320"/>
      <c r="G21" s="320"/>
      <c r="H21" s="30"/>
      <c r="I21" s="30"/>
      <c r="J21" s="30"/>
    </row>
    <row r="22" s="312" customFormat="1" ht="24" customHeight="1" spans="1:10">
      <c r="A22" s="46" t="s">
        <v>707</v>
      </c>
      <c r="B22" s="46"/>
      <c r="C22" s="46"/>
      <c r="D22" s="315"/>
      <c r="E22" s="315"/>
      <c r="F22" s="315"/>
      <c r="G22" s="315"/>
      <c r="H22" s="46"/>
      <c r="I22" s="46"/>
      <c r="J22" s="46"/>
    </row>
    <row r="23" s="92" customFormat="1" ht="24" customHeight="1" spans="1:7">
      <c r="A23" s="92" t="s">
        <v>688</v>
      </c>
      <c r="D23" s="321"/>
      <c r="E23" s="321"/>
      <c r="F23" s="321"/>
      <c r="G23" s="321"/>
    </row>
    <row r="24" s="92" customFormat="1" ht="24" customHeight="1" spans="4:7">
      <c r="D24" s="322"/>
      <c r="E24" s="322"/>
      <c r="F24" s="322"/>
      <c r="G24" s="322"/>
    </row>
    <row r="25" s="92" customFormat="1" ht="24" customHeight="1" spans="4:7">
      <c r="D25" s="322"/>
      <c r="E25" s="322"/>
      <c r="F25" s="322"/>
      <c r="G25" s="322"/>
    </row>
    <row r="26" s="92" customFormat="1" ht="24" customHeight="1" spans="4:7">
      <c r="D26" s="322"/>
      <c r="E26" s="322"/>
      <c r="F26" s="322"/>
      <c r="G26" s="322"/>
    </row>
    <row r="27" ht="24" customHeight="1" spans="4:7">
      <c r="D27" s="322"/>
      <c r="E27" s="322"/>
      <c r="F27" s="322"/>
      <c r="G27" s="322"/>
    </row>
    <row r="28" ht="24" customHeight="1" spans="4:7">
      <c r="D28" s="322"/>
      <c r="E28" s="322"/>
      <c r="F28" s="322"/>
      <c r="G28" s="322"/>
    </row>
    <row r="29" ht="24" customHeight="1" spans="4:7">
      <c r="D29" s="322"/>
      <c r="E29" s="322"/>
      <c r="F29" s="322"/>
      <c r="G29" s="322"/>
    </row>
    <row r="30" ht="24" customHeight="1" spans="4:7">
      <c r="D30" s="322"/>
      <c r="E30" s="322"/>
      <c r="F30" s="322"/>
      <c r="G30" s="322"/>
    </row>
    <row r="31" ht="24" customHeight="1" spans="4:7">
      <c r="D31" s="322"/>
      <c r="E31" s="322"/>
      <c r="F31" s="322"/>
      <c r="G31" s="322"/>
    </row>
    <row r="32" ht="24" customHeight="1" spans="4:7">
      <c r="D32" s="322"/>
      <c r="E32" s="322"/>
      <c r="F32" s="322"/>
      <c r="G32" s="322"/>
    </row>
    <row r="33" ht="24" customHeight="1" spans="4:7">
      <c r="D33" s="322"/>
      <c r="E33" s="322"/>
      <c r="F33" s="322"/>
      <c r="G33" s="322"/>
    </row>
    <row r="34" ht="24" customHeight="1" spans="4:7">
      <c r="D34" s="322"/>
      <c r="E34" s="322"/>
      <c r="F34" s="322"/>
      <c r="G34" s="322"/>
    </row>
    <row r="35" ht="24" customHeight="1" spans="4:7">
      <c r="D35" s="322"/>
      <c r="E35" s="322"/>
      <c r="F35" s="322"/>
      <c r="G35" s="322"/>
    </row>
    <row r="36" ht="24" customHeight="1" spans="4:7">
      <c r="D36" s="322"/>
      <c r="E36" s="322"/>
      <c r="F36" s="322"/>
      <c r="G36" s="322"/>
    </row>
    <row r="37" ht="24" customHeight="1" spans="4:7">
      <c r="D37" s="322"/>
      <c r="E37" s="322"/>
      <c r="F37" s="322"/>
      <c r="G37" s="322"/>
    </row>
    <row r="38" ht="24" customHeight="1" spans="4:7">
      <c r="D38" s="322"/>
      <c r="E38" s="322"/>
      <c r="F38" s="322"/>
      <c r="G38" s="322"/>
    </row>
    <row r="39" ht="24" customHeight="1" spans="4:7">
      <c r="D39" s="322"/>
      <c r="E39" s="322"/>
      <c r="F39" s="322"/>
      <c r="G39" s="322"/>
    </row>
    <row r="40" ht="24" customHeight="1" spans="4:7">
      <c r="D40" s="322"/>
      <c r="E40" s="322"/>
      <c r="F40" s="322"/>
      <c r="G40" s="322"/>
    </row>
    <row r="41" ht="24" customHeight="1" spans="4:7">
      <c r="D41" s="322"/>
      <c r="E41" s="322"/>
      <c r="F41" s="322"/>
      <c r="G41" s="322"/>
    </row>
    <row r="42" ht="24" customHeight="1" spans="4:7">
      <c r="D42" s="322"/>
      <c r="E42" s="322"/>
      <c r="F42" s="322"/>
      <c r="G42" s="322"/>
    </row>
    <row r="43" ht="24" customHeight="1" spans="4:7">
      <c r="D43" s="322"/>
      <c r="E43" s="322"/>
      <c r="F43" s="322"/>
      <c r="G43" s="322"/>
    </row>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sheetData>
  <mergeCells count="8">
    <mergeCell ref="A2:J2"/>
    <mergeCell ref="E4:G4"/>
    <mergeCell ref="H4:I4"/>
    <mergeCell ref="A4:A5"/>
    <mergeCell ref="B4:B5"/>
    <mergeCell ref="C4:C5"/>
    <mergeCell ref="D4:D5"/>
    <mergeCell ref="J4:J5"/>
  </mergeCells>
  <printOptions horizontalCentered="1"/>
  <pageMargins left="0.590277777777778" right="0.590277777777778" top="0.786805555555556" bottom="0.786805555555556" header="0.5" footer="0.5"/>
  <pageSetup paperSize="9" scale="84"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89"/>
  <sheetViews>
    <sheetView showGridLines="0" showZeros="0" view="pageBreakPreview" zoomScale="85" zoomScaleNormal="100" topLeftCell="A2" workbookViewId="0">
      <selection activeCell="B16" sqref="B16"/>
    </sheetView>
  </sheetViews>
  <sheetFormatPr defaultColWidth="6.875" defaultRowHeight="15.95" customHeight="1" outlineLevelCol="1"/>
  <cols>
    <col min="1" max="1" width="57.625" style="279" customWidth="1"/>
    <col min="2" max="2" width="25.625" style="306" customWidth="1"/>
    <col min="3" max="4" width="6.875" style="279"/>
    <col min="5" max="5" width="24.5" style="279" customWidth="1"/>
    <col min="6" max="245" width="6.875" style="279"/>
    <col min="246" max="16384" width="6.875" style="6"/>
  </cols>
  <sheetData>
    <row r="1" s="276" customFormat="1" ht="24" customHeight="1" spans="1:2">
      <c r="A1" s="280" t="s">
        <v>708</v>
      </c>
      <c r="B1" s="281"/>
    </row>
    <row r="2" s="277" customFormat="1" ht="42" customHeight="1" spans="1:2">
      <c r="A2" s="282" t="s">
        <v>709</v>
      </c>
      <c r="B2" s="283"/>
    </row>
    <row r="3" s="278" customFormat="1" ht="27" customHeight="1" spans="2:2">
      <c r="B3" s="307" t="s">
        <v>40</v>
      </c>
    </row>
    <row r="4" s="262" customFormat="1" ht="26.1" customHeight="1" spans="1:2">
      <c r="A4" s="227" t="s">
        <v>41</v>
      </c>
      <c r="B4" s="260" t="s">
        <v>42</v>
      </c>
    </row>
    <row r="5" s="262" customFormat="1" ht="24" customHeight="1" spans="1:2">
      <c r="A5" s="285" t="s">
        <v>710</v>
      </c>
      <c r="B5" s="286">
        <f>SUM(B6:B17)</f>
        <v>53949</v>
      </c>
    </row>
    <row r="6" s="263" customFormat="1" ht="24" customHeight="1" spans="1:2">
      <c r="A6" s="287" t="s">
        <v>711</v>
      </c>
      <c r="B6" s="308"/>
    </row>
    <row r="7" s="263" customFormat="1" ht="24" customHeight="1" spans="1:2">
      <c r="A7" s="287" t="s">
        <v>712</v>
      </c>
      <c r="B7" s="288"/>
    </row>
    <row r="8" s="263" customFormat="1" ht="24" customHeight="1" spans="1:2">
      <c r="A8" s="287" t="s">
        <v>713</v>
      </c>
      <c r="B8" s="309">
        <v>300</v>
      </c>
    </row>
    <row r="9" s="263" customFormat="1" ht="24" customHeight="1" spans="1:2">
      <c r="A9" s="287" t="s">
        <v>714</v>
      </c>
      <c r="B9" s="309">
        <v>50</v>
      </c>
    </row>
    <row r="10" s="263" customFormat="1" ht="24" customHeight="1" spans="1:2">
      <c r="A10" s="287" t="s">
        <v>715</v>
      </c>
      <c r="B10" s="309">
        <v>44558</v>
      </c>
    </row>
    <row r="11" s="263" customFormat="1" ht="24" customHeight="1" spans="1:2">
      <c r="A11" s="287" t="s">
        <v>716</v>
      </c>
      <c r="B11" s="288"/>
    </row>
    <row r="12" s="263" customFormat="1" ht="24" customHeight="1" spans="1:2">
      <c r="A12" s="287" t="s">
        <v>717</v>
      </c>
      <c r="B12" s="289"/>
    </row>
    <row r="13" s="263" customFormat="1" ht="24" customHeight="1" spans="1:2">
      <c r="A13" s="287" t="s">
        <v>718</v>
      </c>
      <c r="B13" s="310">
        <v>1220</v>
      </c>
    </row>
    <row r="14" s="263" customFormat="1" ht="24" customHeight="1" spans="1:2">
      <c r="A14" s="287" t="s">
        <v>719</v>
      </c>
      <c r="B14" s="289">
        <v>1004</v>
      </c>
    </row>
    <row r="15" s="263" customFormat="1" ht="24" customHeight="1" spans="1:2">
      <c r="A15" s="287" t="s">
        <v>720</v>
      </c>
      <c r="B15" s="289">
        <v>6817</v>
      </c>
    </row>
    <row r="16" s="263" customFormat="1" ht="24" customHeight="1" spans="1:2">
      <c r="A16" s="287" t="s">
        <v>152</v>
      </c>
      <c r="B16" s="289"/>
    </row>
    <row r="17" s="263" customFormat="1" ht="24" customHeight="1" spans="1:2">
      <c r="A17" s="287" t="s">
        <v>721</v>
      </c>
      <c r="B17" s="289"/>
    </row>
    <row r="18" s="262" customFormat="1" ht="24" customHeight="1" spans="1:2">
      <c r="A18" s="285" t="s">
        <v>722</v>
      </c>
      <c r="B18" s="290">
        <f>B26</f>
        <v>0</v>
      </c>
    </row>
    <row r="19" s="263" customFormat="1" ht="24" customHeight="1" spans="1:2">
      <c r="A19" s="287" t="s">
        <v>723</v>
      </c>
      <c r="B19" s="291"/>
    </row>
    <row r="20" s="263" customFormat="1" ht="24" customHeight="1" spans="1:2">
      <c r="A20" s="287" t="s">
        <v>724</v>
      </c>
      <c r="B20" s="291"/>
    </row>
    <row r="21" s="263" customFormat="1" ht="24" customHeight="1" spans="1:2">
      <c r="A21" s="287" t="s">
        <v>725</v>
      </c>
      <c r="B21" s="289"/>
    </row>
    <row r="22" s="263" customFormat="1" ht="24" customHeight="1" spans="1:2">
      <c r="A22" s="287" t="s">
        <v>726</v>
      </c>
      <c r="B22" s="291"/>
    </row>
    <row r="23" s="263" customFormat="1" ht="24" customHeight="1" spans="1:2">
      <c r="A23" s="287" t="s">
        <v>727</v>
      </c>
      <c r="B23" s="291"/>
    </row>
    <row r="24" s="263" customFormat="1" ht="24" customHeight="1" spans="1:2">
      <c r="A24" s="287" t="s">
        <v>152</v>
      </c>
      <c r="B24" s="289"/>
    </row>
    <row r="25" s="263" customFormat="1" ht="24" customHeight="1" spans="1:2">
      <c r="A25" s="287" t="s">
        <v>152</v>
      </c>
      <c r="B25" s="289"/>
    </row>
    <row r="26" s="263" customFormat="1" ht="24" customHeight="1" spans="1:2">
      <c r="A26" s="287" t="s">
        <v>728</v>
      </c>
      <c r="B26" s="311"/>
    </row>
    <row r="27" s="263" customFormat="1" ht="24" customHeight="1" spans="1:2">
      <c r="A27" s="292"/>
      <c r="B27" s="289"/>
    </row>
    <row r="28" s="262" customFormat="1" ht="24" customHeight="1" spans="1:2">
      <c r="A28" s="227" t="s">
        <v>729</v>
      </c>
      <c r="B28" s="290">
        <f>B5</f>
        <v>53949</v>
      </c>
    </row>
    <row r="29" s="305" customFormat="1" ht="24" customHeight="1" spans="1:2">
      <c r="A29" s="279"/>
      <c r="B29" s="306"/>
    </row>
    <row r="30" ht="24" customHeight="1"/>
    <row r="31" ht="24" customHeight="1"/>
    <row r="32" ht="24" customHeight="1"/>
    <row r="33" ht="24" customHeight="1"/>
    <row r="34" ht="24" customHeight="1"/>
    <row r="35" ht="24" customHeight="1"/>
    <row r="36" ht="24" customHeight="1"/>
    <row r="37" ht="24" customHeight="1" spans="1:1">
      <c r="A37" s="304"/>
    </row>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sheetData>
  <mergeCells count="1">
    <mergeCell ref="A2:B2"/>
  </mergeCells>
  <printOptions horizontalCentered="1"/>
  <pageMargins left="0.590277777777778" right="0.590277777777778" top="0.786805555555556" bottom="0.786805555555556" header="0.5" footer="0.5"/>
  <pageSetup paperSize="9"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6"/>
  <sheetViews>
    <sheetView showGridLines="0" showZeros="0" view="pageBreakPreview" zoomScale="90" zoomScaleNormal="100" workbookViewId="0">
      <pane ySplit="4" topLeftCell="A33" activePane="bottomLeft" state="frozen"/>
      <selection/>
      <selection pane="bottomLeft" activeCell="E54" sqref="C51:E54"/>
    </sheetView>
  </sheetViews>
  <sheetFormatPr defaultColWidth="9" defaultRowHeight="15.95" customHeight="1" outlineLevelCol="5"/>
  <cols>
    <col min="1" max="1" width="60.625" style="279" customWidth="1"/>
    <col min="2" max="2" width="20.625" style="298" customWidth="1"/>
    <col min="3" max="4" width="9" style="279"/>
    <col min="5" max="5" width="42.125" style="279" customWidth="1"/>
    <col min="6" max="253" width="9" style="279"/>
    <col min="254" max="16384" width="9" style="6"/>
  </cols>
  <sheetData>
    <row r="1" s="276" customFormat="1" ht="24" customHeight="1" spans="1:2">
      <c r="A1" s="280" t="s">
        <v>730</v>
      </c>
      <c r="B1" s="299"/>
    </row>
    <row r="2" s="277" customFormat="1" ht="42" customHeight="1" spans="1:2">
      <c r="A2" s="282" t="s">
        <v>731</v>
      </c>
      <c r="B2" s="300"/>
    </row>
    <row r="3" s="278" customFormat="1" ht="27" customHeight="1" spans="2:2">
      <c r="B3" s="301" t="s">
        <v>40</v>
      </c>
    </row>
    <row r="4" s="262" customFormat="1" ht="23.1" customHeight="1" spans="1:2">
      <c r="A4" s="227" t="s">
        <v>41</v>
      </c>
      <c r="B4" s="302" t="s">
        <v>42</v>
      </c>
    </row>
    <row r="5" s="262" customFormat="1" ht="23.1" customHeight="1" spans="1:2">
      <c r="A5" s="245" t="s">
        <v>732</v>
      </c>
      <c r="B5" s="271"/>
    </row>
    <row r="6" s="262" customFormat="1" ht="23.1" customHeight="1" spans="1:2">
      <c r="A6" s="272" t="s">
        <v>733</v>
      </c>
      <c r="B6" s="273"/>
    </row>
    <row r="7" s="262" customFormat="1" ht="23.1" customHeight="1" spans="1:2">
      <c r="A7" s="245" t="s">
        <v>734</v>
      </c>
      <c r="B7" s="271">
        <f>B8</f>
        <v>14</v>
      </c>
    </row>
    <row r="8" s="262" customFormat="1" ht="23.1" customHeight="1" spans="1:2">
      <c r="A8" s="272" t="s">
        <v>735</v>
      </c>
      <c r="B8" s="273">
        <v>14</v>
      </c>
    </row>
    <row r="9" s="262" customFormat="1" ht="23.1" customHeight="1" spans="1:2">
      <c r="A9" s="272" t="s">
        <v>736</v>
      </c>
      <c r="B9" s="273"/>
    </row>
    <row r="10" s="263" customFormat="1" ht="23.1" customHeight="1" spans="1:6">
      <c r="A10" s="272" t="s">
        <v>737</v>
      </c>
      <c r="B10" s="303"/>
      <c r="E10"/>
      <c r="F10"/>
    </row>
    <row r="11" s="262" customFormat="1" ht="23.1" customHeight="1" spans="1:6">
      <c r="A11" s="245" t="s">
        <v>738</v>
      </c>
      <c r="B11" s="271">
        <f>B12</f>
        <v>4920</v>
      </c>
      <c r="E11"/>
      <c r="F11"/>
    </row>
    <row r="12" s="263" customFormat="1" ht="23.1" customHeight="1" spans="1:6">
      <c r="A12" s="272" t="s">
        <v>739</v>
      </c>
      <c r="B12" s="273">
        <v>4920</v>
      </c>
      <c r="E12"/>
      <c r="F12"/>
    </row>
    <row r="13" s="263" customFormat="1" ht="23.1" customHeight="1" spans="1:6">
      <c r="A13" s="272" t="s">
        <v>740</v>
      </c>
      <c r="B13" s="273"/>
      <c r="E13"/>
      <c r="F13"/>
    </row>
    <row r="14" s="263" customFormat="1" ht="23.1" customHeight="1" spans="1:6">
      <c r="A14" s="272" t="s">
        <v>741</v>
      </c>
      <c r="B14" s="273"/>
      <c r="E14"/>
      <c r="F14"/>
    </row>
    <row r="15" s="262" customFormat="1" ht="23.1" customHeight="1" spans="1:6">
      <c r="A15" s="245" t="s">
        <v>742</v>
      </c>
      <c r="B15" s="271"/>
      <c r="E15"/>
      <c r="F15"/>
    </row>
    <row r="16" s="263" customFormat="1" ht="23.1" customHeight="1" spans="1:6">
      <c r="A16" s="272" t="s">
        <v>743</v>
      </c>
      <c r="B16" s="273"/>
      <c r="E16"/>
      <c r="F16"/>
    </row>
    <row r="17" s="262" customFormat="1" ht="23.1" customHeight="1" spans="1:6">
      <c r="A17" s="245" t="s">
        <v>744</v>
      </c>
      <c r="B17" s="271">
        <f>B18+B19+B20+B21+B22</f>
        <v>36711</v>
      </c>
      <c r="E17"/>
      <c r="F17"/>
    </row>
    <row r="18" s="263" customFormat="1" ht="23.1" customHeight="1" spans="1:6">
      <c r="A18" s="272" t="s">
        <v>745</v>
      </c>
      <c r="B18" s="273">
        <v>33563</v>
      </c>
      <c r="E18"/>
      <c r="F18"/>
    </row>
    <row r="19" s="263" customFormat="1" ht="23.1" customHeight="1" spans="1:6">
      <c r="A19" s="272" t="s">
        <v>746</v>
      </c>
      <c r="B19" s="273">
        <v>300</v>
      </c>
      <c r="E19"/>
      <c r="F19"/>
    </row>
    <row r="20" s="263" customFormat="1" ht="23.1" customHeight="1" spans="1:6">
      <c r="A20" s="272" t="s">
        <v>747</v>
      </c>
      <c r="B20" s="273">
        <v>50</v>
      </c>
      <c r="E20"/>
      <c r="F20"/>
    </row>
    <row r="21" s="263" customFormat="1" ht="23.1" customHeight="1" spans="1:6">
      <c r="A21" s="272" t="s">
        <v>748</v>
      </c>
      <c r="B21" s="273">
        <v>1676</v>
      </c>
      <c r="E21"/>
      <c r="F21"/>
    </row>
    <row r="22" s="263" customFormat="1" ht="23.1" customHeight="1" spans="1:6">
      <c r="A22" s="272" t="s">
        <v>749</v>
      </c>
      <c r="B22" s="273">
        <v>1122</v>
      </c>
      <c r="E22"/>
      <c r="F22"/>
    </row>
    <row r="23" s="263" customFormat="1" ht="23.1" customHeight="1" spans="1:2">
      <c r="A23" s="272" t="s">
        <v>750</v>
      </c>
      <c r="B23" s="273"/>
    </row>
    <row r="24" s="263" customFormat="1" ht="23.1" customHeight="1" spans="1:2">
      <c r="A24" s="272" t="s">
        <v>751</v>
      </c>
      <c r="B24" s="273"/>
    </row>
    <row r="25" s="263" customFormat="1" ht="23.1" customHeight="1" spans="1:2">
      <c r="A25" s="272" t="s">
        <v>752</v>
      </c>
      <c r="B25" s="273"/>
    </row>
    <row r="26" s="263" customFormat="1" ht="23.1" customHeight="1" spans="1:2">
      <c r="A26" s="272" t="s">
        <v>753</v>
      </c>
      <c r="B26" s="273"/>
    </row>
    <row r="27" s="263" customFormat="1" ht="23.1" customHeight="1" spans="1:2">
      <c r="A27" s="272" t="s">
        <v>754</v>
      </c>
      <c r="B27" s="273"/>
    </row>
    <row r="28" s="262" customFormat="1" ht="23.1" customHeight="1" spans="1:2">
      <c r="A28" s="245" t="s">
        <v>755</v>
      </c>
      <c r="B28" s="271">
        <f>B29</f>
        <v>7125</v>
      </c>
    </row>
    <row r="29" s="263" customFormat="1" ht="23.1" customHeight="1" spans="1:2">
      <c r="A29" s="272" t="s">
        <v>756</v>
      </c>
      <c r="B29" s="273">
        <v>7125</v>
      </c>
    </row>
    <row r="30" s="263" customFormat="1" ht="23.1" customHeight="1" spans="1:2">
      <c r="A30" s="272" t="s">
        <v>757</v>
      </c>
      <c r="B30" s="273"/>
    </row>
    <row r="31" s="263" customFormat="1" ht="23.1" customHeight="1" spans="1:2">
      <c r="A31" s="272" t="s">
        <v>758</v>
      </c>
      <c r="B31" s="273"/>
    </row>
    <row r="32" s="263" customFormat="1" ht="23.1" customHeight="1" spans="1:2">
      <c r="A32" s="272" t="s">
        <v>759</v>
      </c>
      <c r="B32" s="273"/>
    </row>
    <row r="33" s="262" customFormat="1" ht="23.1" customHeight="1" spans="1:2">
      <c r="A33" s="245" t="s">
        <v>760</v>
      </c>
      <c r="B33" s="271"/>
    </row>
    <row r="34" s="263" customFormat="1" ht="23.1" customHeight="1" spans="1:2">
      <c r="A34" s="272" t="s">
        <v>761</v>
      </c>
      <c r="B34" s="273"/>
    </row>
    <row r="35" s="263" customFormat="1" ht="23.1" customHeight="1" spans="1:2">
      <c r="A35" s="272" t="s">
        <v>762</v>
      </c>
      <c r="B35" s="273"/>
    </row>
    <row r="36" s="263" customFormat="1" ht="23.1" customHeight="1" spans="1:2">
      <c r="A36" s="272" t="s">
        <v>763</v>
      </c>
      <c r="B36" s="273"/>
    </row>
    <row r="37" s="263" customFormat="1" ht="23.1" customHeight="1" spans="1:2">
      <c r="A37" s="272" t="s">
        <v>764</v>
      </c>
      <c r="B37" s="273"/>
    </row>
    <row r="38" s="263" customFormat="1" ht="23.1" customHeight="1" spans="1:2">
      <c r="A38" s="272" t="s">
        <v>765</v>
      </c>
      <c r="B38" s="273"/>
    </row>
    <row r="39" s="263" customFormat="1" ht="23.1" customHeight="1" spans="1:2">
      <c r="A39" s="272" t="s">
        <v>766</v>
      </c>
      <c r="B39" s="273"/>
    </row>
    <row r="40" s="262" customFormat="1" ht="23.1" customHeight="1" spans="1:2">
      <c r="A40" s="245" t="s">
        <v>767</v>
      </c>
      <c r="B40" s="271">
        <f>B42</f>
        <v>6856</v>
      </c>
    </row>
    <row r="41" s="263" customFormat="1" ht="23.1" customHeight="1" spans="1:2">
      <c r="A41" s="272" t="s">
        <v>768</v>
      </c>
      <c r="B41" s="273"/>
    </row>
    <row r="42" s="263" customFormat="1" ht="23.1" customHeight="1" spans="1:2">
      <c r="A42" s="272" t="s">
        <v>769</v>
      </c>
      <c r="B42" s="273">
        <v>6856</v>
      </c>
    </row>
    <row r="43" s="262" customFormat="1" ht="23.1" customHeight="1" spans="1:2">
      <c r="A43" s="245" t="s">
        <v>770</v>
      </c>
      <c r="B43" s="271">
        <f>B44+B46</f>
        <v>32717</v>
      </c>
    </row>
    <row r="44" s="263" customFormat="1" ht="23.1" customHeight="1" spans="1:2">
      <c r="A44" s="272" t="s">
        <v>771</v>
      </c>
      <c r="B44" s="273">
        <v>31561</v>
      </c>
    </row>
    <row r="45" s="263" customFormat="1" ht="23.1" customHeight="1" spans="1:2">
      <c r="A45" s="272" t="s">
        <v>772</v>
      </c>
      <c r="B45" s="273"/>
    </row>
    <row r="46" s="263" customFormat="1" ht="23.1" customHeight="1" spans="1:2">
      <c r="A46" s="272" t="s">
        <v>773</v>
      </c>
      <c r="B46" s="273">
        <v>1156</v>
      </c>
    </row>
    <row r="47" s="262" customFormat="1" ht="23.1" customHeight="1" spans="1:2">
      <c r="A47" s="245" t="s">
        <v>774</v>
      </c>
      <c r="B47" s="271">
        <f>B48</f>
        <v>14817</v>
      </c>
    </row>
    <row r="48" s="263" customFormat="1" ht="23.1" customHeight="1" spans="1:2">
      <c r="A48" s="272" t="s">
        <v>775</v>
      </c>
      <c r="B48" s="273">
        <v>14817</v>
      </c>
    </row>
    <row r="49" s="262" customFormat="1" ht="23.1" customHeight="1" spans="1:2">
      <c r="A49" s="245" t="s">
        <v>776</v>
      </c>
      <c r="B49" s="271"/>
    </row>
    <row r="50" s="263" customFormat="1" ht="23.1" customHeight="1" spans="1:2">
      <c r="A50" s="272" t="s">
        <v>777</v>
      </c>
      <c r="B50" s="273"/>
    </row>
    <row r="51" s="262" customFormat="1" ht="23.1" customHeight="1" spans="1:2">
      <c r="A51" s="245" t="s">
        <v>778</v>
      </c>
      <c r="B51" s="271"/>
    </row>
    <row r="52" s="263" customFormat="1" ht="23.1" customHeight="1" spans="1:2">
      <c r="A52" s="292"/>
      <c r="B52" s="302"/>
    </row>
    <row r="53" s="263" customFormat="1" ht="23.1" customHeight="1" spans="1:2">
      <c r="A53" s="227" t="s">
        <v>779</v>
      </c>
      <c r="B53" s="290">
        <f>B7+B11+B17+B28+B40+B43+B47</f>
        <v>103160</v>
      </c>
    </row>
    <row r="54" ht="24" customHeight="1"/>
    <row r="55" ht="24" customHeight="1"/>
    <row r="56" ht="24" customHeight="1"/>
    <row r="57" ht="24" customHeight="1" spans="1:1">
      <c r="A57" s="304"/>
    </row>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sheetData>
  <autoFilter xmlns:etc="http://www.wps.cn/officeDocument/2017/etCustomData" ref="A4:IS65" etc:filterBottomFollowUsedRange="0">
    <extLst/>
  </autoFilter>
  <mergeCells count="1">
    <mergeCell ref="A2:B2"/>
  </mergeCells>
  <printOptions horizontalCentered="1"/>
  <pageMargins left="0.590277777777778" right="0.590277777777778" top="0.786805555555556" bottom="0.786805555555556" header="0.5" footer="0.5"/>
  <pageSetup paperSize="9" fitToHeight="0"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5"/>
  <sheetViews>
    <sheetView showZeros="0" view="pageBreakPreview" zoomScaleNormal="100" workbookViewId="0">
      <selection activeCell="F19" sqref="F19"/>
    </sheetView>
  </sheetViews>
  <sheetFormatPr defaultColWidth="9" defaultRowHeight="14.25" outlineLevelCol="4"/>
  <cols>
    <col min="1" max="1" width="30.625" style="234" customWidth="1"/>
    <col min="2" max="2" width="12.625" style="235" customWidth="1"/>
    <col min="3" max="3" width="30.625" style="234" customWidth="1"/>
    <col min="4" max="4" width="12.625" style="293" customWidth="1"/>
    <col min="5" max="5" width="9.375" style="234"/>
    <col min="6" max="255" width="9" style="234"/>
    <col min="256" max="16384" width="9" style="6"/>
  </cols>
  <sheetData>
    <row r="1" s="276" customFormat="1" ht="24" customHeight="1" spans="1:2">
      <c r="A1" s="280" t="s">
        <v>780</v>
      </c>
      <c r="B1" s="281"/>
    </row>
    <row r="2" s="230" customFormat="1" ht="42" customHeight="1" spans="1:4">
      <c r="A2" s="238" t="s">
        <v>781</v>
      </c>
      <c r="B2" s="239"/>
      <c r="C2" s="239"/>
      <c r="D2" s="239"/>
    </row>
    <row r="3" s="231" customFormat="1" ht="27" customHeight="1" spans="1:4">
      <c r="A3" s="240"/>
      <c r="B3" s="241"/>
      <c r="C3" s="240"/>
      <c r="D3" s="284" t="s">
        <v>40</v>
      </c>
    </row>
    <row r="4" s="232" customFormat="1" ht="30" customHeight="1" spans="1:4">
      <c r="A4" s="243" t="s">
        <v>105</v>
      </c>
      <c r="B4" s="244" t="s">
        <v>42</v>
      </c>
      <c r="C4" s="243" t="s">
        <v>106</v>
      </c>
      <c r="D4" s="244" t="s">
        <v>42</v>
      </c>
    </row>
    <row r="5" s="233" customFormat="1" ht="24" customHeight="1" spans="1:4">
      <c r="A5" s="245" t="s">
        <v>782</v>
      </c>
      <c r="B5" s="294">
        <f>'13.2026年屏山县政府性基金预算收入预算表'!B28</f>
        <v>53949</v>
      </c>
      <c r="C5" s="245" t="s">
        <v>783</v>
      </c>
      <c r="D5" s="294">
        <f>'14.2026年屏山县政府性基金预算支出预算表'!B53</f>
        <v>103160</v>
      </c>
    </row>
    <row r="6" s="233" customFormat="1" ht="24" customHeight="1" spans="1:4">
      <c r="A6" s="245" t="s">
        <v>109</v>
      </c>
      <c r="B6" s="294">
        <f>B8+B7</f>
        <v>57911</v>
      </c>
      <c r="C6" s="141" t="s">
        <v>110</v>
      </c>
      <c r="D6" s="294"/>
    </row>
    <row r="7" s="233" customFormat="1" ht="24" customHeight="1" spans="1:4">
      <c r="A7" s="248" t="s">
        <v>111</v>
      </c>
      <c r="B7" s="249">
        <v>1428</v>
      </c>
      <c r="C7" s="248" t="s">
        <v>112</v>
      </c>
      <c r="D7" s="249"/>
    </row>
    <row r="8" s="233" customFormat="1" ht="24" customHeight="1" spans="1:4">
      <c r="A8" s="248" t="s">
        <v>119</v>
      </c>
      <c r="B8" s="249">
        <v>56483</v>
      </c>
      <c r="C8" s="248" t="s">
        <v>118</v>
      </c>
      <c r="D8" s="249"/>
    </row>
    <row r="9" s="233" customFormat="1" ht="24" customHeight="1" spans="1:4">
      <c r="A9" s="248" t="s">
        <v>121</v>
      </c>
      <c r="B9" s="249"/>
      <c r="C9" s="295" t="s">
        <v>138</v>
      </c>
      <c r="D9" s="247">
        <f>D10</f>
        <v>8700</v>
      </c>
    </row>
    <row r="10" s="233" customFormat="1" ht="24" customHeight="1" spans="1:4">
      <c r="A10" s="248" t="s">
        <v>129</v>
      </c>
      <c r="B10" s="249"/>
      <c r="C10" s="248" t="s">
        <v>784</v>
      </c>
      <c r="D10" s="249">
        <v>8700</v>
      </c>
    </row>
    <row r="11" s="233" customFormat="1" ht="24" customHeight="1" spans="1:4">
      <c r="A11" s="252" t="s">
        <v>785</v>
      </c>
      <c r="B11" s="249"/>
      <c r="C11" s="254" t="s">
        <v>152</v>
      </c>
      <c r="D11" s="249"/>
    </row>
    <row r="12" s="233" customFormat="1" ht="24" customHeight="1" spans="1:4">
      <c r="A12" s="254" t="s">
        <v>152</v>
      </c>
      <c r="B12" s="255"/>
      <c r="C12" s="254" t="s">
        <v>152</v>
      </c>
      <c r="D12" s="249"/>
    </row>
    <row r="13" s="233" customFormat="1" ht="24" customHeight="1" spans="1:4">
      <c r="A13" s="254" t="s">
        <v>152</v>
      </c>
      <c r="B13" s="147"/>
      <c r="C13" s="248"/>
      <c r="D13" s="249"/>
    </row>
    <row r="14" s="233" customFormat="1" ht="24" customHeight="1" spans="1:4">
      <c r="A14" s="258"/>
      <c r="B14" s="147"/>
      <c r="C14" s="296"/>
      <c r="D14" s="253"/>
    </row>
    <row r="15" s="233" customFormat="1" ht="24" customHeight="1" spans="1:4">
      <c r="A15" s="297" t="s">
        <v>153</v>
      </c>
      <c r="B15" s="255">
        <f>B5+B6</f>
        <v>111860</v>
      </c>
      <c r="C15" s="260" t="s">
        <v>154</v>
      </c>
      <c r="D15" s="247">
        <f>D5+D9</f>
        <v>111860</v>
      </c>
    </row>
    <row r="16" s="233" customFormat="1" ht="24" customHeight="1" spans="1:4">
      <c r="A16" s="234"/>
      <c r="B16" s="235"/>
      <c r="C16" s="234"/>
      <c r="D16" s="293"/>
    </row>
    <row r="17" s="233" customFormat="1" ht="24" customHeight="1" spans="1:5">
      <c r="A17" s="234"/>
      <c r="B17" s="235"/>
      <c r="C17" s="234"/>
      <c r="D17" s="293"/>
      <c r="E17" s="261"/>
    </row>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spans="1:1">
      <c r="A28" s="233"/>
    </row>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D2"/>
  </mergeCells>
  <printOptions horizontalCentered="1"/>
  <pageMargins left="0.590277777777778" right="0.590277777777778" top="0.786805555555556" bottom="0.786805555555556" header="0.5" footer="0.5"/>
  <pageSetup paperSize="9" scale="98"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88"/>
  <sheetViews>
    <sheetView showGridLines="0" showZeros="0" view="pageBreakPreview" zoomScale="85" zoomScaleNormal="100" topLeftCell="A2" workbookViewId="0">
      <selection activeCell="B17" sqref="B17"/>
    </sheetView>
  </sheetViews>
  <sheetFormatPr defaultColWidth="8.125" defaultRowHeight="15.95" customHeight="1" outlineLevelCol="1"/>
  <cols>
    <col min="1" max="1" width="57.625" style="279" customWidth="1"/>
    <col min="2" max="2" width="25.625" style="279" customWidth="1"/>
    <col min="3" max="250" width="8.125" style="279"/>
    <col min="251" max="16384" width="8.125" style="6"/>
  </cols>
  <sheetData>
    <row r="1" s="276" customFormat="1" ht="24" customHeight="1" spans="1:2">
      <c r="A1" s="280" t="s">
        <v>786</v>
      </c>
      <c r="B1" s="281"/>
    </row>
    <row r="2" s="277" customFormat="1" ht="42" customHeight="1" spans="1:2">
      <c r="A2" s="282" t="s">
        <v>787</v>
      </c>
      <c r="B2" s="283"/>
    </row>
    <row r="3" s="278" customFormat="1" ht="27" customHeight="1" spans="2:2">
      <c r="B3" s="284" t="s">
        <v>40</v>
      </c>
    </row>
    <row r="4" s="262" customFormat="1" ht="26.1" customHeight="1" spans="1:2">
      <c r="A4" s="227" t="s">
        <v>41</v>
      </c>
      <c r="B4" s="260" t="s">
        <v>42</v>
      </c>
    </row>
    <row r="5" s="262" customFormat="1" ht="24" customHeight="1" spans="1:2">
      <c r="A5" s="285" t="s">
        <v>710</v>
      </c>
      <c r="B5" s="286">
        <f>SUM(B6:B16)</f>
        <v>47132</v>
      </c>
    </row>
    <row r="6" s="263" customFormat="1" ht="24" customHeight="1" spans="1:2">
      <c r="A6" s="287" t="s">
        <v>711</v>
      </c>
      <c r="B6" s="288"/>
    </row>
    <row r="7" s="263" customFormat="1" ht="24" customHeight="1" spans="1:2">
      <c r="A7" s="287" t="s">
        <v>712</v>
      </c>
      <c r="B7" s="288"/>
    </row>
    <row r="8" s="263" customFormat="1" ht="24" customHeight="1" spans="1:2">
      <c r="A8" s="287" t="s">
        <v>713</v>
      </c>
      <c r="B8" s="288">
        <v>300</v>
      </c>
    </row>
    <row r="9" s="263" customFormat="1" ht="24" customHeight="1" spans="1:2">
      <c r="A9" s="287" t="s">
        <v>714</v>
      </c>
      <c r="B9" s="288">
        <v>50</v>
      </c>
    </row>
    <row r="10" s="263" customFormat="1" ht="24" customHeight="1" spans="1:2">
      <c r="A10" s="287" t="s">
        <v>715</v>
      </c>
      <c r="B10" s="288">
        <v>44558</v>
      </c>
    </row>
    <row r="11" s="263" customFormat="1" ht="24" customHeight="1" spans="1:2">
      <c r="A11" s="287" t="s">
        <v>716</v>
      </c>
      <c r="B11" s="288"/>
    </row>
    <row r="12" s="263" customFormat="1" ht="24" customHeight="1" spans="1:2">
      <c r="A12" s="287" t="s">
        <v>717</v>
      </c>
      <c r="B12" s="289"/>
    </row>
    <row r="13" s="263" customFormat="1" ht="24" customHeight="1" spans="1:2">
      <c r="A13" s="287" t="s">
        <v>718</v>
      </c>
      <c r="B13" s="289">
        <v>1220</v>
      </c>
    </row>
    <row r="14" s="263" customFormat="1" ht="24" customHeight="1" spans="1:2">
      <c r="A14" s="287" t="s">
        <v>719</v>
      </c>
      <c r="B14" s="289">
        <v>1004</v>
      </c>
    </row>
    <row r="15" s="263" customFormat="1" ht="24" customHeight="1" spans="1:2">
      <c r="A15" s="287" t="s">
        <v>152</v>
      </c>
      <c r="B15" s="289"/>
    </row>
    <row r="16" s="263" customFormat="1" ht="24" customHeight="1" spans="1:2">
      <c r="A16" s="287" t="s">
        <v>721</v>
      </c>
      <c r="B16" s="289"/>
    </row>
    <row r="17" s="262" customFormat="1" ht="24" customHeight="1" spans="1:2">
      <c r="A17" s="285" t="s">
        <v>722</v>
      </c>
      <c r="B17" s="290">
        <f>SUM(B18:B25)</f>
        <v>6817</v>
      </c>
    </row>
    <row r="18" s="263" customFormat="1" ht="24" customHeight="1" spans="1:2">
      <c r="A18" s="287" t="s">
        <v>723</v>
      </c>
      <c r="B18" s="291"/>
    </row>
    <row r="19" s="263" customFormat="1" ht="24" customHeight="1" spans="1:2">
      <c r="A19" s="287" t="s">
        <v>724</v>
      </c>
      <c r="B19" s="291"/>
    </row>
    <row r="20" s="263" customFormat="1" ht="24" customHeight="1" spans="1:2">
      <c r="A20" s="287" t="s">
        <v>725</v>
      </c>
      <c r="B20" s="289"/>
    </row>
    <row r="21" s="263" customFormat="1" ht="24" customHeight="1" spans="1:2">
      <c r="A21" s="287" t="s">
        <v>726</v>
      </c>
      <c r="B21" s="291"/>
    </row>
    <row r="22" s="263" customFormat="1" ht="24" customHeight="1" spans="1:2">
      <c r="A22" s="287" t="s">
        <v>727</v>
      </c>
      <c r="B22" s="291"/>
    </row>
    <row r="23" s="263" customFormat="1" ht="24" customHeight="1" spans="1:2">
      <c r="A23" s="287" t="s">
        <v>152</v>
      </c>
      <c r="B23" s="289"/>
    </row>
    <row r="24" s="263" customFormat="1" ht="24" customHeight="1" spans="1:2">
      <c r="A24" s="287" t="s">
        <v>152</v>
      </c>
      <c r="B24" s="289"/>
    </row>
    <row r="25" s="263" customFormat="1" ht="24" customHeight="1" spans="1:2">
      <c r="A25" s="287" t="s">
        <v>728</v>
      </c>
      <c r="B25" s="289">
        <v>6817</v>
      </c>
    </row>
    <row r="26" s="263" customFormat="1" ht="24" customHeight="1" spans="1:2">
      <c r="A26" s="292"/>
      <c r="B26" s="289"/>
    </row>
    <row r="27" s="262" customFormat="1" ht="24" customHeight="1" spans="1:2">
      <c r="A27" s="227" t="s">
        <v>729</v>
      </c>
      <c r="B27" s="290">
        <f>B5+B17</f>
        <v>53949</v>
      </c>
    </row>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sheetData>
  <mergeCells count="1">
    <mergeCell ref="A2:B2"/>
  </mergeCells>
  <printOptions horizontalCentered="1"/>
  <pageMargins left="0.590277777777778" right="0.590277777777778" top="0.786805555555556" bottom="0.786805555555556" header="0.5" footer="0.5"/>
  <pageSetup paperSize="9" fitToHeight="0"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124"/>
  <sheetViews>
    <sheetView showZeros="0" view="pageBreakPreview" zoomScaleNormal="130" topLeftCell="A21" workbookViewId="0">
      <selection activeCell="F40" sqref="F40"/>
    </sheetView>
  </sheetViews>
  <sheetFormatPr defaultColWidth="9" defaultRowHeight="14.25" outlineLevelCol="1"/>
  <cols>
    <col min="1" max="1" width="57.625" style="213" customWidth="1"/>
    <col min="2" max="2" width="25.625" style="264" customWidth="1"/>
    <col min="3" max="16384" width="9" style="213"/>
  </cols>
  <sheetData>
    <row r="1" s="112" customFormat="1" ht="24" customHeight="1" spans="1:2">
      <c r="A1" s="207" t="s">
        <v>788</v>
      </c>
      <c r="B1" s="265"/>
    </row>
    <row r="2" s="208" customFormat="1" ht="42" customHeight="1" spans="1:2">
      <c r="A2" s="266" t="s">
        <v>789</v>
      </c>
      <c r="B2" s="267"/>
    </row>
    <row r="3" s="209" customFormat="1" ht="27" customHeight="1" spans="1:2">
      <c r="A3" s="216"/>
      <c r="B3" s="268" t="s">
        <v>40</v>
      </c>
    </row>
    <row r="4" ht="27.95" customHeight="1" spans="1:2">
      <c r="A4" s="269" t="s">
        <v>41</v>
      </c>
      <c r="B4" s="270" t="s">
        <v>42</v>
      </c>
    </row>
    <row r="5" ht="24" customHeight="1" spans="1:2">
      <c r="A5" s="245" t="s">
        <v>732</v>
      </c>
      <c r="B5" s="271"/>
    </row>
    <row r="6" ht="24" customHeight="1" spans="1:2">
      <c r="A6" s="272" t="s">
        <v>733</v>
      </c>
      <c r="B6" s="273"/>
    </row>
    <row r="7" ht="24" customHeight="1" spans="1:2">
      <c r="A7" s="245" t="s">
        <v>734</v>
      </c>
      <c r="B7" s="271">
        <f>B8</f>
        <v>14</v>
      </c>
    </row>
    <row r="8" ht="24" customHeight="1" spans="1:2">
      <c r="A8" s="272" t="s">
        <v>735</v>
      </c>
      <c r="B8" s="273">
        <v>14</v>
      </c>
    </row>
    <row r="9" ht="24" customHeight="1" spans="1:2">
      <c r="A9" s="272" t="s">
        <v>736</v>
      </c>
      <c r="B9" s="273"/>
    </row>
    <row r="10" ht="24" customHeight="1" spans="1:2">
      <c r="A10" s="272" t="s">
        <v>737</v>
      </c>
      <c r="B10" s="273"/>
    </row>
    <row r="11" ht="24" customHeight="1" spans="1:2">
      <c r="A11" s="245" t="s">
        <v>738</v>
      </c>
      <c r="B11" s="271">
        <f>B12</f>
        <v>4920</v>
      </c>
    </row>
    <row r="12" ht="24" customHeight="1" spans="1:2">
      <c r="A12" s="272" t="s">
        <v>739</v>
      </c>
      <c r="B12" s="273">
        <v>4920</v>
      </c>
    </row>
    <row r="13" ht="24" customHeight="1" spans="1:2">
      <c r="A13" s="272" t="s">
        <v>740</v>
      </c>
      <c r="B13" s="273"/>
    </row>
    <row r="14" ht="24" customHeight="1" spans="1:2">
      <c r="A14" s="272" t="s">
        <v>741</v>
      </c>
      <c r="B14" s="273"/>
    </row>
    <row r="15" ht="24" customHeight="1" spans="1:2">
      <c r="A15" s="245" t="s">
        <v>742</v>
      </c>
      <c r="B15" s="271"/>
    </row>
    <row r="16" ht="24" customHeight="1" spans="1:2">
      <c r="A16" s="272" t="s">
        <v>743</v>
      </c>
      <c r="B16" s="273"/>
    </row>
    <row r="17" ht="24" customHeight="1" spans="1:2">
      <c r="A17" s="245" t="s">
        <v>744</v>
      </c>
      <c r="B17" s="271">
        <f>B18+B19+B20+B21+B22</f>
        <v>36711</v>
      </c>
    </row>
    <row r="18" ht="24" customHeight="1" spans="1:2">
      <c r="A18" s="272" t="s">
        <v>745</v>
      </c>
      <c r="B18" s="273">
        <v>33563</v>
      </c>
    </row>
    <row r="19" ht="24" customHeight="1" spans="1:2">
      <c r="A19" s="272" t="s">
        <v>746</v>
      </c>
      <c r="B19" s="273">
        <v>300</v>
      </c>
    </row>
    <row r="20" ht="24" customHeight="1" spans="1:2">
      <c r="A20" s="272" t="s">
        <v>747</v>
      </c>
      <c r="B20" s="273">
        <v>50</v>
      </c>
    </row>
    <row r="21" ht="24" customHeight="1" spans="1:2">
      <c r="A21" s="272" t="s">
        <v>748</v>
      </c>
      <c r="B21" s="273">
        <v>1676</v>
      </c>
    </row>
    <row r="22" ht="24" customHeight="1" spans="1:2">
      <c r="A22" s="272" t="s">
        <v>749</v>
      </c>
      <c r="B22" s="273">
        <v>1122</v>
      </c>
    </row>
    <row r="23" ht="24" customHeight="1" spans="1:2">
      <c r="A23" s="272" t="s">
        <v>750</v>
      </c>
      <c r="B23" s="273"/>
    </row>
    <row r="24" ht="24" customHeight="1" spans="1:2">
      <c r="A24" s="272" t="s">
        <v>790</v>
      </c>
      <c r="B24" s="273"/>
    </row>
    <row r="25" ht="24" customHeight="1" spans="1:2">
      <c r="A25" s="245" t="s">
        <v>755</v>
      </c>
      <c r="B25" s="271">
        <f>B26</f>
        <v>7125</v>
      </c>
    </row>
    <row r="26" ht="24" customHeight="1" spans="1:2">
      <c r="A26" s="272" t="s">
        <v>756</v>
      </c>
      <c r="B26" s="273">
        <v>7125</v>
      </c>
    </row>
    <row r="27" ht="24" customHeight="1" spans="1:2">
      <c r="A27" s="272" t="s">
        <v>757</v>
      </c>
      <c r="B27" s="273"/>
    </row>
    <row r="28" ht="24" customHeight="1" spans="1:2">
      <c r="A28" s="272" t="s">
        <v>758</v>
      </c>
      <c r="B28" s="273"/>
    </row>
    <row r="29" ht="24" customHeight="1" spans="1:2">
      <c r="A29" s="272" t="s">
        <v>759</v>
      </c>
      <c r="B29" s="273"/>
    </row>
    <row r="30" s="262" customFormat="1" ht="23.1" customHeight="1" spans="1:2">
      <c r="A30" s="245" t="s">
        <v>791</v>
      </c>
      <c r="B30" s="271">
        <f>B31</f>
        <v>6856</v>
      </c>
    </row>
    <row r="31" s="263" customFormat="1" ht="23.1" customHeight="1" spans="1:2">
      <c r="A31" s="272" t="s">
        <v>769</v>
      </c>
      <c r="B31" s="273">
        <v>6856</v>
      </c>
    </row>
    <row r="32" ht="24" customHeight="1" spans="1:2">
      <c r="A32" s="245" t="s">
        <v>792</v>
      </c>
      <c r="B32" s="271">
        <f>B33+B35</f>
        <v>32717</v>
      </c>
    </row>
    <row r="33" ht="24" customHeight="1" spans="1:2">
      <c r="A33" s="272" t="s">
        <v>771</v>
      </c>
      <c r="B33" s="273">
        <v>31561</v>
      </c>
    </row>
    <row r="34" ht="24" customHeight="1" spans="1:2">
      <c r="A34" s="272" t="s">
        <v>772</v>
      </c>
      <c r="B34" s="273"/>
    </row>
    <row r="35" ht="24" customHeight="1" spans="1:2">
      <c r="A35" s="272" t="s">
        <v>773</v>
      </c>
      <c r="B35" s="273">
        <v>1156</v>
      </c>
    </row>
    <row r="36" ht="24" customHeight="1" spans="1:2">
      <c r="A36" s="245" t="s">
        <v>793</v>
      </c>
      <c r="B36" s="271">
        <f>B37</f>
        <v>14817</v>
      </c>
    </row>
    <row r="37" ht="24" customHeight="1" spans="1:2">
      <c r="A37" s="272" t="s">
        <v>775</v>
      </c>
      <c r="B37" s="273">
        <v>14817</v>
      </c>
    </row>
    <row r="38" ht="24" customHeight="1" spans="1:2">
      <c r="A38" s="222"/>
      <c r="B38" s="274"/>
    </row>
    <row r="39" ht="24" customHeight="1" spans="1:2">
      <c r="A39" s="222"/>
      <c r="B39" s="274"/>
    </row>
    <row r="40" ht="24" customHeight="1" spans="1:2">
      <c r="A40" s="222"/>
      <c r="B40" s="274"/>
    </row>
    <row r="41" ht="24" customHeight="1" spans="1:2">
      <c r="A41" s="222"/>
      <c r="B41" s="274"/>
    </row>
    <row r="42" ht="24" customHeight="1" spans="1:2">
      <c r="A42" s="222"/>
      <c r="B42" s="274"/>
    </row>
    <row r="43" ht="24" customHeight="1" spans="1:2">
      <c r="A43" s="222"/>
      <c r="B43" s="274"/>
    </row>
    <row r="44" ht="24" customHeight="1" spans="1:2">
      <c r="A44" s="222"/>
      <c r="B44" s="274"/>
    </row>
    <row r="45" ht="24" customHeight="1" spans="1:2">
      <c r="A45" s="227" t="s">
        <v>794</v>
      </c>
      <c r="B45" s="275">
        <f>B7+B11+B17+B25+B30+B32+B36</f>
        <v>103160</v>
      </c>
    </row>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sheetData>
  <mergeCells count="1">
    <mergeCell ref="A2:B2"/>
  </mergeCells>
  <printOptions horizontalCentered="1"/>
  <pageMargins left="0.590277777777778" right="0.590277777777778" top="0.786805555555556" bottom="0.786805555555556" header="0.5" footer="0.5"/>
  <pageSetup paperSize="9" scale="5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7"/>
  <sheetViews>
    <sheetView workbookViewId="0">
      <selection activeCell="A29" sqref="A29"/>
    </sheetView>
  </sheetViews>
  <sheetFormatPr defaultColWidth="9" defaultRowHeight="14.25"/>
  <cols>
    <col min="1" max="1" width="123.125" customWidth="1"/>
  </cols>
  <sheetData>
    <row r="1" ht="38.25" customHeight="1" spans="1:9">
      <c r="A1" s="515" t="s">
        <v>1</v>
      </c>
      <c r="B1" s="516"/>
      <c r="C1" s="516"/>
      <c r="D1" s="516"/>
      <c r="E1" s="516"/>
      <c r="F1" s="516"/>
      <c r="G1" s="516"/>
      <c r="H1" s="516"/>
      <c r="I1" s="516"/>
    </row>
    <row r="2" spans="1:1">
      <c r="A2" s="517" t="s">
        <v>2</v>
      </c>
    </row>
    <row r="3" spans="1:1">
      <c r="A3" s="517" t="s">
        <v>3</v>
      </c>
    </row>
    <row r="4" spans="1:1">
      <c r="A4" s="517" t="s">
        <v>4</v>
      </c>
    </row>
    <row r="5" spans="1:1">
      <c r="A5" s="517" t="s">
        <v>5</v>
      </c>
    </row>
    <row r="6" spans="1:1">
      <c r="A6" s="517" t="s">
        <v>6</v>
      </c>
    </row>
    <row r="7" spans="1:1">
      <c r="A7" s="517" t="s">
        <v>7</v>
      </c>
    </row>
    <row r="8" spans="1:1">
      <c r="A8" s="517" t="s">
        <v>8</v>
      </c>
    </row>
    <row r="9" spans="1:1">
      <c r="A9" s="517" t="s">
        <v>9</v>
      </c>
    </row>
    <row r="10" spans="1:1">
      <c r="A10" s="517" t="s">
        <v>10</v>
      </c>
    </row>
    <row r="11" spans="1:1">
      <c r="A11" s="517" t="s">
        <v>11</v>
      </c>
    </row>
    <row r="12" spans="1:1">
      <c r="A12" s="517" t="s">
        <v>12</v>
      </c>
    </row>
    <row r="13" spans="1:1">
      <c r="A13" s="517" t="s">
        <v>13</v>
      </c>
    </row>
    <row r="14" spans="1:1">
      <c r="A14" s="517" t="s">
        <v>14</v>
      </c>
    </row>
    <row r="15" spans="1:1">
      <c r="A15" s="517" t="s">
        <v>15</v>
      </c>
    </row>
    <row r="16" spans="1:1">
      <c r="A16" s="517" t="s">
        <v>16</v>
      </c>
    </row>
    <row r="17" spans="1:1">
      <c r="A17" s="517" t="s">
        <v>17</v>
      </c>
    </row>
    <row r="18" spans="1:1">
      <c r="A18" s="517" t="s">
        <v>18</v>
      </c>
    </row>
    <row r="19" spans="1:1">
      <c r="A19" s="517" t="s">
        <v>19</v>
      </c>
    </row>
    <row r="20" spans="1:1">
      <c r="A20" s="517" t="s">
        <v>20</v>
      </c>
    </row>
    <row r="21" spans="1:1">
      <c r="A21" s="517" t="s">
        <v>21</v>
      </c>
    </row>
    <row r="22" spans="1:1">
      <c r="A22" s="517" t="s">
        <v>22</v>
      </c>
    </row>
    <row r="23" spans="1:1">
      <c r="A23" s="517" t="s">
        <v>23</v>
      </c>
    </row>
    <row r="24" spans="1:1">
      <c r="A24" s="517" t="s">
        <v>24</v>
      </c>
    </row>
    <row r="25" spans="1:1">
      <c r="A25" s="517" t="s">
        <v>25</v>
      </c>
    </row>
    <row r="26" spans="1:1">
      <c r="A26" s="517" t="s">
        <v>26</v>
      </c>
    </row>
    <row r="27" spans="1:1">
      <c r="A27" s="517" t="s">
        <v>27</v>
      </c>
    </row>
    <row r="28" spans="1:1">
      <c r="A28" s="517" t="s">
        <v>28</v>
      </c>
    </row>
    <row r="29" spans="1:1">
      <c r="A29" s="517" t="s">
        <v>29</v>
      </c>
    </row>
    <row r="30" spans="1:1">
      <c r="A30" s="517" t="s">
        <v>30</v>
      </c>
    </row>
    <row r="31" spans="1:1">
      <c r="A31" s="517" t="s">
        <v>31</v>
      </c>
    </row>
    <row r="32" spans="1:1">
      <c r="A32" s="517" t="s">
        <v>32</v>
      </c>
    </row>
    <row r="33" spans="1:1">
      <c r="A33" s="517" t="s">
        <v>33</v>
      </c>
    </row>
    <row r="34" spans="1:1">
      <c r="A34" s="517" t="s">
        <v>34</v>
      </c>
    </row>
    <row r="35" spans="1:1">
      <c r="A35" s="517" t="s">
        <v>35</v>
      </c>
    </row>
    <row r="36" spans="1:1">
      <c r="A36" s="517" t="s">
        <v>36</v>
      </c>
    </row>
    <row r="37" spans="1:1">
      <c r="A37" s="517" t="s">
        <v>37</v>
      </c>
    </row>
  </sheetData>
  <printOptions horizontalCentered="1"/>
  <pageMargins left="0.590277777777778" right="0.590277777777778" top="3.54305555555556" bottom="0.786805555555556" header="0.5" footer="0.5"/>
  <pageSetup paperSize="9" scale="68"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3"/>
  <sheetViews>
    <sheetView showZeros="0" view="pageBreakPreview" zoomScaleNormal="100" workbookViewId="0">
      <selection activeCell="K21" sqref="J21:K24"/>
    </sheetView>
  </sheetViews>
  <sheetFormatPr defaultColWidth="9" defaultRowHeight="14.25" outlineLevelCol="5"/>
  <cols>
    <col min="1" max="1" width="30.625" style="234" customWidth="1"/>
    <col min="2" max="2" width="12.625" style="235" customWidth="1"/>
    <col min="3" max="3" width="30.625" style="234" customWidth="1"/>
    <col min="4" max="4" width="12.625" style="235" customWidth="1"/>
    <col min="5" max="16384" width="9" style="234"/>
  </cols>
  <sheetData>
    <row r="1" s="229" customFormat="1" ht="24" customHeight="1" spans="1:3">
      <c r="A1" s="236" t="s">
        <v>795</v>
      </c>
      <c r="B1" s="237"/>
      <c r="C1" s="237"/>
    </row>
    <row r="2" s="230" customFormat="1" ht="42" customHeight="1" spans="1:4">
      <c r="A2" s="238" t="s">
        <v>796</v>
      </c>
      <c r="B2" s="239"/>
      <c r="C2" s="239"/>
      <c r="D2" s="239"/>
    </row>
    <row r="3" s="231" customFormat="1" ht="27" customHeight="1" spans="1:4">
      <c r="A3" s="240"/>
      <c r="B3" s="241"/>
      <c r="C3" s="242" t="s">
        <v>40</v>
      </c>
      <c r="D3" s="242"/>
    </row>
    <row r="4" s="232" customFormat="1" ht="30" customHeight="1" spans="1:4">
      <c r="A4" s="243" t="s">
        <v>105</v>
      </c>
      <c r="B4" s="244" t="s">
        <v>42</v>
      </c>
      <c r="C4" s="243" t="s">
        <v>106</v>
      </c>
      <c r="D4" s="244" t="s">
        <v>42</v>
      </c>
    </row>
    <row r="5" s="233" customFormat="1" ht="24" customHeight="1" spans="1:4">
      <c r="A5" s="245" t="s">
        <v>782</v>
      </c>
      <c r="B5" s="246">
        <f>'16.2026年屏山县级政府性基金预算收入预算表'!B27</f>
        <v>53949</v>
      </c>
      <c r="C5" s="245" t="s">
        <v>783</v>
      </c>
      <c r="D5" s="246">
        <f>'17.2026年屏山县级政府性基金预算支出预算表'!B45</f>
        <v>103160</v>
      </c>
    </row>
    <row r="6" s="233" customFormat="1" ht="24" customHeight="1" spans="1:4">
      <c r="A6" s="245" t="s">
        <v>109</v>
      </c>
      <c r="B6" s="247">
        <f>B7+B9</f>
        <v>57911</v>
      </c>
      <c r="C6" s="245" t="s">
        <v>110</v>
      </c>
      <c r="D6" s="247"/>
    </row>
    <row r="7" s="233" customFormat="1" ht="24" customHeight="1" spans="1:4">
      <c r="A7" s="248" t="s">
        <v>111</v>
      </c>
      <c r="B7" s="249">
        <v>1428</v>
      </c>
      <c r="C7" s="250" t="s">
        <v>540</v>
      </c>
      <c r="D7" s="249"/>
    </row>
    <row r="8" s="233" customFormat="1" ht="24" customHeight="1" spans="1:4">
      <c r="A8" s="248" t="s">
        <v>543</v>
      </c>
      <c r="B8" s="249"/>
      <c r="C8" s="250" t="s">
        <v>112</v>
      </c>
      <c r="D8" s="249"/>
    </row>
    <row r="9" s="233" customFormat="1" ht="24" customHeight="1" spans="1:4">
      <c r="A9" s="248" t="s">
        <v>119</v>
      </c>
      <c r="B9" s="249">
        <v>56483</v>
      </c>
      <c r="C9" s="250" t="s">
        <v>118</v>
      </c>
      <c r="D9" s="249"/>
    </row>
    <row r="10" s="233" customFormat="1" ht="24" customHeight="1" spans="1:4">
      <c r="A10" s="248" t="s">
        <v>121</v>
      </c>
      <c r="B10" s="249"/>
      <c r="C10" s="250" t="s">
        <v>546</v>
      </c>
      <c r="D10" s="249"/>
    </row>
    <row r="11" s="233" customFormat="1" ht="24" customHeight="1" spans="1:4">
      <c r="A11" s="248" t="s">
        <v>129</v>
      </c>
      <c r="B11" s="249"/>
      <c r="C11" s="251" t="s">
        <v>138</v>
      </c>
      <c r="D11" s="147">
        <f>D12</f>
        <v>8700</v>
      </c>
    </row>
    <row r="12" s="233" customFormat="1" ht="24" customHeight="1" spans="1:4">
      <c r="A12" s="252" t="s">
        <v>785</v>
      </c>
      <c r="B12" s="249"/>
      <c r="C12" s="248" t="s">
        <v>784</v>
      </c>
      <c r="D12" s="253">
        <v>8700</v>
      </c>
    </row>
    <row r="13" s="233" customFormat="1" ht="24" customHeight="1" spans="1:4">
      <c r="A13" s="254"/>
      <c r="B13" s="255"/>
      <c r="C13" s="256"/>
      <c r="D13" s="253"/>
    </row>
    <row r="14" s="233" customFormat="1" ht="24" customHeight="1" spans="1:4">
      <c r="A14" s="254"/>
      <c r="B14" s="248"/>
      <c r="C14" s="254"/>
      <c r="D14" s="253"/>
    </row>
    <row r="15" s="233" customFormat="1" ht="24" customHeight="1" spans="1:6">
      <c r="A15" s="257"/>
      <c r="B15" s="247"/>
      <c r="C15" s="258"/>
      <c r="D15" s="259"/>
      <c r="E15" s="261"/>
      <c r="F15" s="261"/>
    </row>
    <row r="16" s="233" customFormat="1" ht="24" customHeight="1" spans="1:6">
      <c r="A16" s="260" t="s">
        <v>153</v>
      </c>
      <c r="B16" s="247">
        <f>B5+B6</f>
        <v>111860</v>
      </c>
      <c r="C16" s="260" t="s">
        <v>154</v>
      </c>
      <c r="D16" s="247">
        <f>D5+D11</f>
        <v>111860</v>
      </c>
      <c r="E16" s="261"/>
      <c r="F16" s="261"/>
    </row>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spans="1:1">
      <c r="A31" s="233"/>
    </row>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sheetData>
  <mergeCells count="2">
    <mergeCell ref="A2:D2"/>
    <mergeCell ref="C3:D3"/>
  </mergeCells>
  <printOptions horizontalCentered="1"/>
  <pageMargins left="0.590277777777778" right="0.590277777777778" top="0.786805555555556" bottom="0.786805555555556" header="0.5" footer="0.5"/>
  <pageSetup paperSize="9" scale="98"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U131"/>
  <sheetViews>
    <sheetView showZeros="0" view="pageBreakPreview" zoomScaleNormal="100" topLeftCell="A30" workbookViewId="0">
      <selection activeCell="D14" sqref="D14:I53"/>
    </sheetView>
  </sheetViews>
  <sheetFormatPr defaultColWidth="9" defaultRowHeight="14.25"/>
  <cols>
    <col min="1" max="1" width="57.625" style="213" customWidth="1"/>
    <col min="2" max="2" width="25.625" style="211" customWidth="1"/>
    <col min="3" max="16384" width="9" style="213"/>
  </cols>
  <sheetData>
    <row r="1" s="112" customFormat="1" ht="24" customHeight="1" spans="1:2">
      <c r="A1" s="207" t="s">
        <v>797</v>
      </c>
      <c r="B1" s="117"/>
    </row>
    <row r="2" s="208" customFormat="1" ht="60" customHeight="1" spans="1:2">
      <c r="A2" s="214" t="s">
        <v>798</v>
      </c>
      <c r="B2" s="215"/>
    </row>
    <row r="3" s="209" customFormat="1" ht="27" customHeight="1" spans="1:2">
      <c r="A3" s="216"/>
      <c r="B3" s="217" t="s">
        <v>40</v>
      </c>
    </row>
    <row r="4" ht="24.95" customHeight="1" spans="1:2">
      <c r="A4" s="218" t="s">
        <v>799</v>
      </c>
      <c r="B4" s="219" t="s">
        <v>42</v>
      </c>
    </row>
    <row r="5" ht="24.95" customHeight="1" spans="1:2">
      <c r="A5" s="220" t="s">
        <v>800</v>
      </c>
      <c r="B5" s="219"/>
    </row>
    <row r="6" ht="24.95" customHeight="1" spans="1:2">
      <c r="A6" s="221" t="s">
        <v>801</v>
      </c>
      <c r="B6" s="219"/>
    </row>
    <row r="7" ht="24.95" customHeight="1" spans="1:2">
      <c r="A7" s="222" t="s">
        <v>802</v>
      </c>
      <c r="B7" s="219"/>
    </row>
    <row r="8" ht="24.95" customHeight="1" spans="1:2">
      <c r="A8" s="221" t="s">
        <v>803</v>
      </c>
      <c r="B8" s="219"/>
    </row>
    <row r="9" ht="24.95" customHeight="1" spans="1:2">
      <c r="A9" s="221" t="s">
        <v>804</v>
      </c>
      <c r="B9" s="219"/>
    </row>
    <row r="10" ht="24.95" customHeight="1" spans="1:2">
      <c r="A10" s="222" t="s">
        <v>805</v>
      </c>
      <c r="B10" s="219"/>
    </row>
    <row r="11" ht="24.95" customHeight="1" spans="1:2">
      <c r="A11" s="221" t="s">
        <v>806</v>
      </c>
      <c r="B11" s="219"/>
    </row>
    <row r="12" ht="24.95" customHeight="1" spans="1:2">
      <c r="A12" s="221" t="s">
        <v>807</v>
      </c>
      <c r="B12" s="219"/>
    </row>
    <row r="13" ht="24.95" customHeight="1" spans="1:2">
      <c r="A13" s="222" t="s">
        <v>808</v>
      </c>
      <c r="B13" s="219"/>
    </row>
    <row r="14" ht="24.95" customHeight="1" spans="1:2">
      <c r="A14" s="221" t="s">
        <v>809</v>
      </c>
      <c r="B14" s="219"/>
    </row>
    <row r="15" ht="24.95" customHeight="1" spans="1:2">
      <c r="A15" s="221" t="s">
        <v>810</v>
      </c>
      <c r="B15" s="219"/>
    </row>
    <row r="16" ht="24.95" customHeight="1" spans="1:2">
      <c r="A16" s="222" t="s">
        <v>811</v>
      </c>
      <c r="B16" s="219"/>
    </row>
    <row r="17" ht="24.95" customHeight="1" spans="1:2">
      <c r="A17" s="222" t="s">
        <v>812</v>
      </c>
      <c r="B17" s="219"/>
    </row>
    <row r="18" ht="24.95" customHeight="1" spans="1:2">
      <c r="A18" s="222" t="s">
        <v>813</v>
      </c>
      <c r="B18" s="219"/>
    </row>
    <row r="19" ht="24.95" customHeight="1" spans="1:2">
      <c r="A19" s="222" t="s">
        <v>814</v>
      </c>
      <c r="B19" s="219"/>
    </row>
    <row r="20" ht="24.95" customHeight="1" spans="1:2">
      <c r="A20" s="222" t="s">
        <v>815</v>
      </c>
      <c r="B20" s="219"/>
    </row>
    <row r="21" ht="24.95" customHeight="1" spans="1:2">
      <c r="A21" s="221" t="s">
        <v>816</v>
      </c>
      <c r="B21" s="219"/>
    </row>
    <row r="22" ht="24.95" customHeight="1" spans="1:2">
      <c r="A22" s="222" t="s">
        <v>812</v>
      </c>
      <c r="B22" s="219"/>
    </row>
    <row r="23" ht="24.95" customHeight="1" spans="1:2">
      <c r="A23" s="221" t="s">
        <v>817</v>
      </c>
      <c r="B23" s="219"/>
    </row>
    <row r="24" ht="24.95" customHeight="1" spans="1:2">
      <c r="A24" s="221" t="s">
        <v>818</v>
      </c>
      <c r="B24" s="219"/>
    </row>
    <row r="25" ht="24.95" customHeight="1" spans="1:2">
      <c r="A25" s="222" t="s">
        <v>819</v>
      </c>
      <c r="B25" s="219"/>
    </row>
    <row r="26" ht="24.95" customHeight="1" spans="1:2">
      <c r="A26" s="221" t="s">
        <v>820</v>
      </c>
      <c r="B26" s="219"/>
    </row>
    <row r="27" ht="24.95" customHeight="1" spans="1:2">
      <c r="A27" s="222" t="s">
        <v>821</v>
      </c>
      <c r="B27" s="219"/>
    </row>
    <row r="28" ht="24.95" customHeight="1" spans="1:2">
      <c r="A28" s="221" t="s">
        <v>822</v>
      </c>
      <c r="B28" s="219"/>
    </row>
    <row r="29" ht="24.95" customHeight="1" spans="1:2">
      <c r="A29" s="221" t="s">
        <v>823</v>
      </c>
      <c r="B29" s="219"/>
    </row>
    <row r="30" ht="24.95" customHeight="1" spans="1:2">
      <c r="A30" s="222" t="s">
        <v>824</v>
      </c>
      <c r="B30" s="219"/>
    </row>
    <row r="31" ht="24.95" customHeight="1" spans="1:2">
      <c r="A31" s="221" t="s">
        <v>825</v>
      </c>
      <c r="B31" s="219"/>
    </row>
    <row r="32" ht="24.95" customHeight="1" spans="1:2">
      <c r="A32" s="222" t="s">
        <v>826</v>
      </c>
      <c r="B32" s="219"/>
    </row>
    <row r="33" ht="24.95" customHeight="1" spans="1:2">
      <c r="A33" s="221" t="s">
        <v>827</v>
      </c>
      <c r="B33" s="219"/>
    </row>
    <row r="34" ht="24.95" customHeight="1" spans="1:2">
      <c r="A34" s="221" t="s">
        <v>828</v>
      </c>
      <c r="B34" s="219"/>
    </row>
    <row r="35" ht="24.95" customHeight="1" spans="1:2">
      <c r="A35" s="222" t="s">
        <v>829</v>
      </c>
      <c r="B35" s="219"/>
    </row>
    <row r="36" ht="24.95" customHeight="1" spans="1:2">
      <c r="A36" s="221" t="s">
        <v>791</v>
      </c>
      <c r="B36" s="219"/>
    </row>
    <row r="37" ht="24.95" customHeight="1" spans="1:2">
      <c r="A37" s="221" t="s">
        <v>830</v>
      </c>
      <c r="B37" s="219"/>
    </row>
    <row r="38" s="210" customFormat="1" ht="24" customHeight="1" spans="1:203">
      <c r="A38" s="222" t="s">
        <v>831</v>
      </c>
      <c r="B38" s="223"/>
      <c r="C38" s="213"/>
      <c r="D38" s="213"/>
      <c r="E38" s="213"/>
      <c r="F38" s="213"/>
      <c r="G38" s="213"/>
      <c r="H38" s="213"/>
      <c r="I38" s="213"/>
      <c r="J38" s="213"/>
      <c r="K38" s="213"/>
      <c r="L38" s="213"/>
      <c r="M38" s="213"/>
      <c r="N38" s="213"/>
      <c r="O38" s="213"/>
      <c r="P38" s="213"/>
      <c r="Q38" s="213"/>
      <c r="R38" s="213"/>
      <c r="S38" s="213"/>
      <c r="T38" s="213"/>
      <c r="U38" s="213"/>
      <c r="V38" s="213"/>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c r="BR38" s="213"/>
      <c r="BS38" s="213"/>
      <c r="BT38" s="213"/>
      <c r="BU38" s="213"/>
      <c r="BV38" s="213"/>
      <c r="BW38" s="213"/>
      <c r="BX38" s="213"/>
      <c r="BY38" s="213"/>
      <c r="BZ38" s="213"/>
      <c r="CA38" s="213"/>
      <c r="CB38" s="213"/>
      <c r="CC38" s="213"/>
      <c r="CD38" s="213"/>
      <c r="CE38" s="213"/>
      <c r="CF38" s="213"/>
      <c r="CG38" s="213"/>
      <c r="CH38" s="213"/>
      <c r="CI38" s="213"/>
      <c r="CJ38" s="213"/>
      <c r="CK38" s="213"/>
      <c r="CL38" s="213"/>
      <c r="CM38" s="213"/>
      <c r="CN38" s="213"/>
      <c r="CO38" s="213"/>
      <c r="CP38" s="213"/>
      <c r="CQ38" s="213"/>
      <c r="CR38" s="213"/>
      <c r="CS38" s="213"/>
      <c r="CT38" s="213"/>
      <c r="CU38" s="213"/>
      <c r="CV38" s="213"/>
      <c r="CW38" s="213"/>
      <c r="CX38" s="213"/>
      <c r="CY38" s="213"/>
      <c r="CZ38" s="213"/>
      <c r="DA38" s="213"/>
      <c r="DB38" s="213"/>
      <c r="DC38" s="213"/>
      <c r="DD38" s="213"/>
      <c r="DE38" s="213"/>
      <c r="DF38" s="213"/>
      <c r="DG38" s="213"/>
      <c r="DH38" s="213"/>
      <c r="DI38" s="213"/>
      <c r="DJ38" s="213"/>
      <c r="DK38" s="213"/>
      <c r="DL38" s="213"/>
      <c r="DM38" s="213"/>
      <c r="DN38" s="213"/>
      <c r="DO38" s="213"/>
      <c r="DP38" s="213"/>
      <c r="DQ38" s="213"/>
      <c r="DR38" s="213"/>
      <c r="DS38" s="213"/>
      <c r="DT38" s="213"/>
      <c r="DU38" s="213"/>
      <c r="DV38" s="213"/>
      <c r="DW38" s="213"/>
      <c r="DX38" s="213"/>
      <c r="DY38" s="213"/>
      <c r="DZ38" s="213"/>
      <c r="EA38" s="213"/>
      <c r="EB38" s="213"/>
      <c r="EC38" s="213"/>
      <c r="ED38" s="213"/>
      <c r="EE38" s="213"/>
      <c r="EF38" s="213"/>
      <c r="EG38" s="213"/>
      <c r="EH38" s="213"/>
      <c r="EI38" s="213"/>
      <c r="EJ38" s="213"/>
      <c r="EK38" s="213"/>
      <c r="EL38" s="213"/>
      <c r="EM38" s="213"/>
      <c r="EN38" s="213"/>
      <c r="EO38" s="213"/>
      <c r="EP38" s="213"/>
      <c r="EQ38" s="213"/>
      <c r="ER38" s="213"/>
      <c r="ES38" s="213"/>
      <c r="ET38" s="213"/>
      <c r="EU38" s="213"/>
      <c r="EV38" s="213"/>
      <c r="EW38" s="213"/>
      <c r="EX38" s="213"/>
      <c r="EY38" s="213"/>
      <c r="EZ38" s="213"/>
      <c r="FA38" s="213"/>
      <c r="FB38" s="213"/>
      <c r="FC38" s="213"/>
      <c r="FD38" s="213"/>
      <c r="FE38" s="213"/>
      <c r="FF38" s="213"/>
      <c r="FG38" s="213"/>
      <c r="FH38" s="213"/>
      <c r="FI38" s="213"/>
      <c r="FJ38" s="213"/>
      <c r="FK38" s="213"/>
      <c r="FL38" s="213"/>
      <c r="FM38" s="213"/>
      <c r="FN38" s="213"/>
      <c r="FO38" s="213"/>
      <c r="FP38" s="213"/>
      <c r="FQ38" s="213"/>
      <c r="FR38" s="213"/>
      <c r="FS38" s="213"/>
      <c r="FT38" s="213"/>
      <c r="FU38" s="213"/>
      <c r="FV38" s="213"/>
      <c r="FW38" s="213"/>
      <c r="FX38" s="213"/>
      <c r="FY38" s="213"/>
      <c r="FZ38" s="213"/>
      <c r="GA38" s="213"/>
      <c r="GB38" s="213"/>
      <c r="GC38" s="213"/>
      <c r="GD38" s="213"/>
      <c r="GE38" s="213"/>
      <c r="GF38" s="213"/>
      <c r="GG38" s="213"/>
      <c r="GH38" s="213"/>
      <c r="GI38" s="213"/>
      <c r="GJ38" s="213"/>
      <c r="GK38" s="213"/>
      <c r="GL38" s="213"/>
      <c r="GM38" s="213"/>
      <c r="GN38" s="213"/>
      <c r="GO38" s="213"/>
      <c r="GP38" s="213"/>
      <c r="GQ38" s="213"/>
      <c r="GR38" s="213"/>
      <c r="GS38" s="213"/>
      <c r="GT38" s="213"/>
      <c r="GU38" s="213"/>
    </row>
    <row r="39" s="210" customFormat="1" ht="24" customHeight="1" spans="1:203">
      <c r="A39" s="221" t="s">
        <v>792</v>
      </c>
      <c r="B39" s="224"/>
      <c r="C39" s="213"/>
      <c r="D39" s="213"/>
      <c r="E39" s="213"/>
      <c r="F39" s="213"/>
      <c r="G39" s="213"/>
      <c r="H39" s="213"/>
      <c r="I39" s="213"/>
      <c r="J39" s="213"/>
      <c r="K39" s="213"/>
      <c r="L39" s="213"/>
      <c r="M39" s="213"/>
      <c r="N39" s="213"/>
      <c r="O39" s="213"/>
      <c r="P39" s="213"/>
      <c r="Q39" s="213"/>
      <c r="R39" s="213"/>
      <c r="S39" s="213"/>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c r="BR39" s="213"/>
      <c r="BS39" s="213"/>
      <c r="BT39" s="213"/>
      <c r="BU39" s="213"/>
      <c r="BV39" s="213"/>
      <c r="BW39" s="213"/>
      <c r="BX39" s="213"/>
      <c r="BY39" s="213"/>
      <c r="BZ39" s="213"/>
      <c r="CA39" s="213"/>
      <c r="CB39" s="213"/>
      <c r="CC39" s="213"/>
      <c r="CD39" s="213"/>
      <c r="CE39" s="213"/>
      <c r="CF39" s="213"/>
      <c r="CG39" s="213"/>
      <c r="CH39" s="213"/>
      <c r="CI39" s="213"/>
      <c r="CJ39" s="213"/>
      <c r="CK39" s="213"/>
      <c r="CL39" s="213"/>
      <c r="CM39" s="213"/>
      <c r="CN39" s="213"/>
      <c r="CO39" s="213"/>
      <c r="CP39" s="213"/>
      <c r="CQ39" s="213"/>
      <c r="CR39" s="213"/>
      <c r="CS39" s="213"/>
      <c r="CT39" s="213"/>
      <c r="CU39" s="213"/>
      <c r="CV39" s="213"/>
      <c r="CW39" s="213"/>
      <c r="CX39" s="213"/>
      <c r="CY39" s="213"/>
      <c r="CZ39" s="213"/>
      <c r="DA39" s="213"/>
      <c r="DB39" s="213"/>
      <c r="DC39" s="213"/>
      <c r="DD39" s="213"/>
      <c r="DE39" s="213"/>
      <c r="DF39" s="213"/>
      <c r="DG39" s="213"/>
      <c r="DH39" s="213"/>
      <c r="DI39" s="213"/>
      <c r="DJ39" s="213"/>
      <c r="DK39" s="213"/>
      <c r="DL39" s="213"/>
      <c r="DM39" s="213"/>
      <c r="DN39" s="213"/>
      <c r="DO39" s="213"/>
      <c r="DP39" s="213"/>
      <c r="DQ39" s="213"/>
      <c r="DR39" s="213"/>
      <c r="DS39" s="213"/>
      <c r="DT39" s="213"/>
      <c r="DU39" s="213"/>
      <c r="DV39" s="213"/>
      <c r="DW39" s="213"/>
      <c r="DX39" s="213"/>
      <c r="DY39" s="213"/>
      <c r="DZ39" s="213"/>
      <c r="EA39" s="213"/>
      <c r="EB39" s="213"/>
      <c r="EC39" s="213"/>
      <c r="ED39" s="213"/>
      <c r="EE39" s="213"/>
      <c r="EF39" s="213"/>
      <c r="EG39" s="213"/>
      <c r="EH39" s="213"/>
      <c r="EI39" s="213"/>
      <c r="EJ39" s="213"/>
      <c r="EK39" s="213"/>
      <c r="EL39" s="213"/>
      <c r="EM39" s="213"/>
      <c r="EN39" s="213"/>
      <c r="EO39" s="213"/>
      <c r="EP39" s="213"/>
      <c r="EQ39" s="213"/>
      <c r="ER39" s="213"/>
      <c r="ES39" s="213"/>
      <c r="ET39" s="213"/>
      <c r="EU39" s="213"/>
      <c r="EV39" s="213"/>
      <c r="EW39" s="213"/>
      <c r="EX39" s="213"/>
      <c r="EY39" s="213"/>
      <c r="EZ39" s="213"/>
      <c r="FA39" s="213"/>
      <c r="FB39" s="213"/>
      <c r="FC39" s="213"/>
      <c r="FD39" s="213"/>
      <c r="FE39" s="213"/>
      <c r="FF39" s="213"/>
      <c r="FG39" s="213"/>
      <c r="FH39" s="213"/>
      <c r="FI39" s="213"/>
      <c r="FJ39" s="213"/>
      <c r="FK39" s="213"/>
      <c r="FL39" s="213"/>
      <c r="FM39" s="213"/>
      <c r="FN39" s="213"/>
      <c r="FO39" s="213"/>
      <c r="FP39" s="213"/>
      <c r="FQ39" s="213"/>
      <c r="FR39" s="213"/>
      <c r="FS39" s="213"/>
      <c r="FT39" s="213"/>
      <c r="FU39" s="213"/>
      <c r="FV39" s="213"/>
      <c r="FW39" s="213"/>
      <c r="FX39" s="213"/>
      <c r="FY39" s="213"/>
      <c r="FZ39" s="213"/>
      <c r="GA39" s="213"/>
      <c r="GB39" s="213"/>
      <c r="GC39" s="213"/>
      <c r="GD39" s="213"/>
      <c r="GE39" s="213"/>
      <c r="GF39" s="213"/>
      <c r="GG39" s="213"/>
      <c r="GH39" s="213"/>
      <c r="GI39" s="213"/>
      <c r="GJ39" s="213"/>
      <c r="GK39" s="213"/>
      <c r="GL39" s="213"/>
      <c r="GM39" s="213"/>
      <c r="GN39" s="213"/>
      <c r="GO39" s="213"/>
      <c r="GP39" s="213"/>
      <c r="GQ39" s="213"/>
      <c r="GR39" s="213"/>
      <c r="GS39" s="213"/>
      <c r="GT39" s="213"/>
      <c r="GU39" s="213"/>
    </row>
    <row r="40" s="210" customFormat="1" ht="24" customHeight="1" spans="1:203">
      <c r="A40" s="221" t="s">
        <v>832</v>
      </c>
      <c r="B40" s="224"/>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c r="BR40" s="213"/>
      <c r="BS40" s="213"/>
      <c r="BT40" s="213"/>
      <c r="BU40" s="213"/>
      <c r="BV40" s="213"/>
      <c r="BW40" s="213"/>
      <c r="BX40" s="213"/>
      <c r="BY40" s="213"/>
      <c r="BZ40" s="213"/>
      <c r="CA40" s="213"/>
      <c r="CB40" s="213"/>
      <c r="CC40" s="213"/>
      <c r="CD40" s="213"/>
      <c r="CE40" s="213"/>
      <c r="CF40" s="213"/>
      <c r="CG40" s="213"/>
      <c r="CH40" s="213"/>
      <c r="CI40" s="213"/>
      <c r="CJ40" s="213"/>
      <c r="CK40" s="213"/>
      <c r="CL40" s="213"/>
      <c r="CM40" s="213"/>
      <c r="CN40" s="213"/>
      <c r="CO40" s="213"/>
      <c r="CP40" s="213"/>
      <c r="CQ40" s="213"/>
      <c r="CR40" s="213"/>
      <c r="CS40" s="213"/>
      <c r="CT40" s="213"/>
      <c r="CU40" s="213"/>
      <c r="CV40" s="213"/>
      <c r="CW40" s="213"/>
      <c r="CX40" s="213"/>
      <c r="CY40" s="213"/>
      <c r="CZ40" s="213"/>
      <c r="DA40" s="213"/>
      <c r="DB40" s="213"/>
      <c r="DC40" s="213"/>
      <c r="DD40" s="213"/>
      <c r="DE40" s="213"/>
      <c r="DF40" s="213"/>
      <c r="DG40" s="213"/>
      <c r="DH40" s="213"/>
      <c r="DI40" s="213"/>
      <c r="DJ40" s="213"/>
      <c r="DK40" s="213"/>
      <c r="DL40" s="213"/>
      <c r="DM40" s="213"/>
      <c r="DN40" s="213"/>
      <c r="DO40" s="213"/>
      <c r="DP40" s="213"/>
      <c r="DQ40" s="213"/>
      <c r="DR40" s="213"/>
      <c r="DS40" s="213"/>
      <c r="DT40" s="213"/>
      <c r="DU40" s="213"/>
      <c r="DV40" s="213"/>
      <c r="DW40" s="213"/>
      <c r="DX40" s="213"/>
      <c r="DY40" s="213"/>
      <c r="DZ40" s="213"/>
      <c r="EA40" s="213"/>
      <c r="EB40" s="213"/>
      <c r="EC40" s="213"/>
      <c r="ED40" s="213"/>
      <c r="EE40" s="213"/>
      <c r="EF40" s="213"/>
      <c r="EG40" s="213"/>
      <c r="EH40" s="213"/>
      <c r="EI40" s="213"/>
      <c r="EJ40" s="213"/>
      <c r="EK40" s="213"/>
      <c r="EL40" s="213"/>
      <c r="EM40" s="213"/>
      <c r="EN40" s="213"/>
      <c r="EO40" s="213"/>
      <c r="EP40" s="213"/>
      <c r="EQ40" s="213"/>
      <c r="ER40" s="213"/>
      <c r="ES40" s="213"/>
      <c r="ET40" s="213"/>
      <c r="EU40" s="213"/>
      <c r="EV40" s="213"/>
      <c r="EW40" s="213"/>
      <c r="EX40" s="213"/>
      <c r="EY40" s="213"/>
      <c r="EZ40" s="213"/>
      <c r="FA40" s="213"/>
      <c r="FB40" s="213"/>
      <c r="FC40" s="213"/>
      <c r="FD40" s="213"/>
      <c r="FE40" s="213"/>
      <c r="FF40" s="213"/>
      <c r="FG40" s="213"/>
      <c r="FH40" s="213"/>
      <c r="FI40" s="213"/>
      <c r="FJ40" s="213"/>
      <c r="FK40" s="213"/>
      <c r="FL40" s="213"/>
      <c r="FM40" s="213"/>
      <c r="FN40" s="213"/>
      <c r="FO40" s="213"/>
      <c r="FP40" s="213"/>
      <c r="FQ40" s="213"/>
      <c r="FR40" s="213"/>
      <c r="FS40" s="213"/>
      <c r="FT40" s="213"/>
      <c r="FU40" s="213"/>
      <c r="FV40" s="213"/>
      <c r="FW40" s="213"/>
      <c r="FX40" s="213"/>
      <c r="FY40" s="213"/>
      <c r="FZ40" s="213"/>
      <c r="GA40" s="213"/>
      <c r="GB40" s="213"/>
      <c r="GC40" s="213"/>
      <c r="GD40" s="213"/>
      <c r="GE40" s="213"/>
      <c r="GF40" s="213"/>
      <c r="GG40" s="213"/>
      <c r="GH40" s="213"/>
      <c r="GI40" s="213"/>
      <c r="GJ40" s="213"/>
      <c r="GK40" s="213"/>
      <c r="GL40" s="213"/>
      <c r="GM40" s="213"/>
      <c r="GN40" s="213"/>
      <c r="GO40" s="213"/>
      <c r="GP40" s="213"/>
      <c r="GQ40" s="213"/>
      <c r="GR40" s="213"/>
      <c r="GS40" s="213"/>
      <c r="GT40" s="213"/>
      <c r="GU40" s="213"/>
    </row>
    <row r="41" s="210" customFormat="1" ht="24" customHeight="1" spans="1:203">
      <c r="A41" s="222" t="s">
        <v>833</v>
      </c>
      <c r="B41" s="224"/>
      <c r="C41" s="213"/>
      <c r="D41" s="213"/>
      <c r="E41" s="213"/>
      <c r="F41" s="213"/>
      <c r="G41" s="213"/>
      <c r="H41" s="213"/>
      <c r="I41" s="213"/>
      <c r="J41" s="213"/>
      <c r="K41" s="213"/>
      <c r="L41" s="213"/>
      <c r="M41" s="213"/>
      <c r="N41" s="213"/>
      <c r="O41" s="213"/>
      <c r="P41" s="213"/>
      <c r="Q41" s="213"/>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c r="BR41" s="213"/>
      <c r="BS41" s="213"/>
      <c r="BT41" s="213"/>
      <c r="BU41" s="213"/>
      <c r="BV41" s="213"/>
      <c r="BW41" s="213"/>
      <c r="BX41" s="213"/>
      <c r="BY41" s="213"/>
      <c r="BZ41" s="213"/>
      <c r="CA41" s="213"/>
      <c r="CB41" s="213"/>
      <c r="CC41" s="213"/>
      <c r="CD41" s="213"/>
      <c r="CE41" s="213"/>
      <c r="CF41" s="213"/>
      <c r="CG41" s="213"/>
      <c r="CH41" s="213"/>
      <c r="CI41" s="213"/>
      <c r="CJ41" s="213"/>
      <c r="CK41" s="213"/>
      <c r="CL41" s="213"/>
      <c r="CM41" s="213"/>
      <c r="CN41" s="213"/>
      <c r="CO41" s="213"/>
      <c r="CP41" s="213"/>
      <c r="CQ41" s="213"/>
      <c r="CR41" s="213"/>
      <c r="CS41" s="213"/>
      <c r="CT41" s="213"/>
      <c r="CU41" s="213"/>
      <c r="CV41" s="213"/>
      <c r="CW41" s="213"/>
      <c r="CX41" s="213"/>
      <c r="CY41" s="213"/>
      <c r="CZ41" s="213"/>
      <c r="DA41" s="213"/>
      <c r="DB41" s="213"/>
      <c r="DC41" s="213"/>
      <c r="DD41" s="213"/>
      <c r="DE41" s="213"/>
      <c r="DF41" s="213"/>
      <c r="DG41" s="213"/>
      <c r="DH41" s="213"/>
      <c r="DI41" s="213"/>
      <c r="DJ41" s="213"/>
      <c r="DK41" s="213"/>
      <c r="DL41" s="213"/>
      <c r="DM41" s="213"/>
      <c r="DN41" s="213"/>
      <c r="DO41" s="213"/>
      <c r="DP41" s="213"/>
      <c r="DQ41" s="213"/>
      <c r="DR41" s="213"/>
      <c r="DS41" s="213"/>
      <c r="DT41" s="213"/>
      <c r="DU41" s="213"/>
      <c r="DV41" s="213"/>
      <c r="DW41" s="213"/>
      <c r="DX41" s="213"/>
      <c r="DY41" s="213"/>
      <c r="DZ41" s="213"/>
      <c r="EA41" s="213"/>
      <c r="EB41" s="213"/>
      <c r="EC41" s="213"/>
      <c r="ED41" s="213"/>
      <c r="EE41" s="213"/>
      <c r="EF41" s="213"/>
      <c r="EG41" s="213"/>
      <c r="EH41" s="213"/>
      <c r="EI41" s="213"/>
      <c r="EJ41" s="213"/>
      <c r="EK41" s="213"/>
      <c r="EL41" s="213"/>
      <c r="EM41" s="213"/>
      <c r="EN41" s="213"/>
      <c r="EO41" s="213"/>
      <c r="EP41" s="213"/>
      <c r="EQ41" s="213"/>
      <c r="ER41" s="213"/>
      <c r="ES41" s="213"/>
      <c r="ET41" s="213"/>
      <c r="EU41" s="213"/>
      <c r="EV41" s="213"/>
      <c r="EW41" s="213"/>
      <c r="EX41" s="213"/>
      <c r="EY41" s="213"/>
      <c r="EZ41" s="213"/>
      <c r="FA41" s="213"/>
      <c r="FB41" s="213"/>
      <c r="FC41" s="213"/>
      <c r="FD41" s="213"/>
      <c r="FE41" s="213"/>
      <c r="FF41" s="213"/>
      <c r="FG41" s="213"/>
      <c r="FH41" s="213"/>
      <c r="FI41" s="213"/>
      <c r="FJ41" s="213"/>
      <c r="FK41" s="213"/>
      <c r="FL41" s="213"/>
      <c r="FM41" s="213"/>
      <c r="FN41" s="213"/>
      <c r="FO41" s="213"/>
      <c r="FP41" s="213"/>
      <c r="FQ41" s="213"/>
      <c r="FR41" s="213"/>
      <c r="FS41" s="213"/>
      <c r="FT41" s="213"/>
      <c r="FU41" s="213"/>
      <c r="FV41" s="213"/>
      <c r="FW41" s="213"/>
      <c r="FX41" s="213"/>
      <c r="FY41" s="213"/>
      <c r="FZ41" s="213"/>
      <c r="GA41" s="213"/>
      <c r="GB41" s="213"/>
      <c r="GC41" s="213"/>
      <c r="GD41" s="213"/>
      <c r="GE41" s="213"/>
      <c r="GF41" s="213"/>
      <c r="GG41" s="213"/>
      <c r="GH41" s="213"/>
      <c r="GI41" s="213"/>
      <c r="GJ41" s="213"/>
      <c r="GK41" s="213"/>
      <c r="GL41" s="213"/>
      <c r="GM41" s="213"/>
      <c r="GN41" s="213"/>
      <c r="GO41" s="213"/>
      <c r="GP41" s="213"/>
      <c r="GQ41" s="213"/>
      <c r="GR41" s="213"/>
      <c r="GS41" s="213"/>
      <c r="GT41" s="213"/>
      <c r="GU41" s="213"/>
    </row>
    <row r="42" s="210" customFormat="1" ht="24" customHeight="1" spans="1:203">
      <c r="A42" s="221" t="s">
        <v>793</v>
      </c>
      <c r="B42" s="225"/>
      <c r="C42" s="213"/>
      <c r="D42" s="213"/>
      <c r="E42" s="213"/>
      <c r="F42" s="213"/>
      <c r="G42" s="213"/>
      <c r="H42" s="213"/>
      <c r="I42" s="213"/>
      <c r="J42" s="213"/>
      <c r="K42" s="213"/>
      <c r="L42" s="213"/>
      <c r="M42" s="213"/>
      <c r="N42" s="213"/>
      <c r="O42" s="213"/>
      <c r="P42" s="213"/>
      <c r="Q42" s="213"/>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c r="BR42" s="213"/>
      <c r="BS42" s="213"/>
      <c r="BT42" s="213"/>
      <c r="BU42" s="213"/>
      <c r="BV42" s="213"/>
      <c r="BW42" s="213"/>
      <c r="BX42" s="213"/>
      <c r="BY42" s="213"/>
      <c r="BZ42" s="213"/>
      <c r="CA42" s="213"/>
      <c r="CB42" s="213"/>
      <c r="CC42" s="213"/>
      <c r="CD42" s="213"/>
      <c r="CE42" s="213"/>
      <c r="CF42" s="213"/>
      <c r="CG42" s="213"/>
      <c r="CH42" s="213"/>
      <c r="CI42" s="213"/>
      <c r="CJ42" s="213"/>
      <c r="CK42" s="213"/>
      <c r="CL42" s="213"/>
      <c r="CM42" s="213"/>
      <c r="CN42" s="213"/>
      <c r="CO42" s="213"/>
      <c r="CP42" s="213"/>
      <c r="CQ42" s="213"/>
      <c r="CR42" s="213"/>
      <c r="CS42" s="213"/>
      <c r="CT42" s="213"/>
      <c r="CU42" s="213"/>
      <c r="CV42" s="213"/>
      <c r="CW42" s="213"/>
      <c r="CX42" s="213"/>
      <c r="CY42" s="213"/>
      <c r="CZ42" s="213"/>
      <c r="DA42" s="213"/>
      <c r="DB42" s="213"/>
      <c r="DC42" s="213"/>
      <c r="DD42" s="213"/>
      <c r="DE42" s="213"/>
      <c r="DF42" s="213"/>
      <c r="DG42" s="213"/>
      <c r="DH42" s="213"/>
      <c r="DI42" s="213"/>
      <c r="DJ42" s="213"/>
      <c r="DK42" s="213"/>
      <c r="DL42" s="213"/>
      <c r="DM42" s="213"/>
      <c r="DN42" s="213"/>
      <c r="DO42" s="213"/>
      <c r="DP42" s="213"/>
      <c r="DQ42" s="213"/>
      <c r="DR42" s="213"/>
      <c r="DS42" s="213"/>
      <c r="DT42" s="213"/>
      <c r="DU42" s="213"/>
      <c r="DV42" s="213"/>
      <c r="DW42" s="213"/>
      <c r="DX42" s="213"/>
      <c r="DY42" s="213"/>
      <c r="DZ42" s="213"/>
      <c r="EA42" s="213"/>
      <c r="EB42" s="213"/>
      <c r="EC42" s="213"/>
      <c r="ED42" s="213"/>
      <c r="EE42" s="213"/>
      <c r="EF42" s="213"/>
      <c r="EG42" s="213"/>
      <c r="EH42" s="213"/>
      <c r="EI42" s="213"/>
      <c r="EJ42" s="213"/>
      <c r="EK42" s="213"/>
      <c r="EL42" s="213"/>
      <c r="EM42" s="213"/>
      <c r="EN42" s="213"/>
      <c r="EO42" s="213"/>
      <c r="EP42" s="213"/>
      <c r="EQ42" s="213"/>
      <c r="ER42" s="213"/>
      <c r="ES42" s="213"/>
      <c r="ET42" s="213"/>
      <c r="EU42" s="213"/>
      <c r="EV42" s="213"/>
      <c r="EW42" s="213"/>
      <c r="EX42" s="213"/>
      <c r="EY42" s="213"/>
      <c r="EZ42" s="213"/>
      <c r="FA42" s="213"/>
      <c r="FB42" s="213"/>
      <c r="FC42" s="213"/>
      <c r="FD42" s="213"/>
      <c r="FE42" s="213"/>
      <c r="FF42" s="213"/>
      <c r="FG42" s="213"/>
      <c r="FH42" s="213"/>
      <c r="FI42" s="213"/>
      <c r="FJ42" s="213"/>
      <c r="FK42" s="213"/>
      <c r="FL42" s="213"/>
      <c r="FM42" s="213"/>
      <c r="FN42" s="213"/>
      <c r="FO42" s="213"/>
      <c r="FP42" s="213"/>
      <c r="FQ42" s="213"/>
      <c r="FR42" s="213"/>
      <c r="FS42" s="213"/>
      <c r="FT42" s="213"/>
      <c r="FU42" s="213"/>
      <c r="FV42" s="213"/>
      <c r="FW42" s="213"/>
      <c r="FX42" s="213"/>
      <c r="FY42" s="213"/>
      <c r="FZ42" s="213"/>
      <c r="GA42" s="213"/>
      <c r="GB42" s="213"/>
      <c r="GC42" s="213"/>
      <c r="GD42" s="213"/>
      <c r="GE42" s="213"/>
      <c r="GF42" s="213"/>
      <c r="GG42" s="213"/>
      <c r="GH42" s="213"/>
      <c r="GI42" s="213"/>
      <c r="GJ42" s="213"/>
      <c r="GK42" s="213"/>
      <c r="GL42" s="213"/>
      <c r="GM42" s="213"/>
      <c r="GN42" s="213"/>
      <c r="GO42" s="213"/>
      <c r="GP42" s="213"/>
      <c r="GQ42" s="213"/>
      <c r="GR42" s="213"/>
      <c r="GS42" s="213"/>
      <c r="GT42" s="213"/>
      <c r="GU42" s="213"/>
    </row>
    <row r="43" s="211" customFormat="1" ht="24" customHeight="1" spans="1:2">
      <c r="A43" s="221" t="s">
        <v>834</v>
      </c>
      <c r="B43" s="226"/>
    </row>
    <row r="44" s="210" customFormat="1" ht="24" customHeight="1" spans="1:203">
      <c r="A44" s="221" t="s">
        <v>835</v>
      </c>
      <c r="B44" s="224"/>
      <c r="C44" s="213"/>
      <c r="D44" s="213"/>
      <c r="E44" s="213"/>
      <c r="F44" s="213"/>
      <c r="G44" s="213"/>
      <c r="H44" s="213"/>
      <c r="I44" s="213"/>
      <c r="J44" s="213"/>
      <c r="K44" s="213"/>
      <c r="L44" s="213"/>
      <c r="M44" s="213"/>
      <c r="N44" s="213"/>
      <c r="O44" s="213"/>
      <c r="P44" s="213"/>
      <c r="Q44" s="213"/>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c r="CF44" s="213"/>
      <c r="CG44" s="213"/>
      <c r="CH44" s="213"/>
      <c r="CI44" s="213"/>
      <c r="CJ44" s="213"/>
      <c r="CK44" s="213"/>
      <c r="CL44" s="213"/>
      <c r="CM44" s="213"/>
      <c r="CN44" s="213"/>
      <c r="CO44" s="213"/>
      <c r="CP44" s="213"/>
      <c r="CQ44" s="213"/>
      <c r="CR44" s="213"/>
      <c r="CS44" s="213"/>
      <c r="CT44" s="213"/>
      <c r="CU44" s="213"/>
      <c r="CV44" s="213"/>
      <c r="CW44" s="213"/>
      <c r="CX44" s="213"/>
      <c r="CY44" s="213"/>
      <c r="CZ44" s="213"/>
      <c r="DA44" s="213"/>
      <c r="DB44" s="213"/>
      <c r="DC44" s="213"/>
      <c r="DD44" s="213"/>
      <c r="DE44" s="213"/>
      <c r="DF44" s="213"/>
      <c r="DG44" s="213"/>
      <c r="DH44" s="213"/>
      <c r="DI44" s="213"/>
      <c r="DJ44" s="213"/>
      <c r="DK44" s="213"/>
      <c r="DL44" s="213"/>
      <c r="DM44" s="213"/>
      <c r="DN44" s="213"/>
      <c r="DO44" s="213"/>
      <c r="DP44" s="213"/>
      <c r="DQ44" s="213"/>
      <c r="DR44" s="213"/>
      <c r="DS44" s="213"/>
      <c r="DT44" s="213"/>
      <c r="DU44" s="213"/>
      <c r="DV44" s="213"/>
      <c r="DW44" s="213"/>
      <c r="DX44" s="213"/>
      <c r="DY44" s="213"/>
      <c r="DZ44" s="213"/>
      <c r="EA44" s="213"/>
      <c r="EB44" s="213"/>
      <c r="EC44" s="213"/>
      <c r="ED44" s="213"/>
      <c r="EE44" s="213"/>
      <c r="EF44" s="213"/>
      <c r="EG44" s="213"/>
      <c r="EH44" s="213"/>
      <c r="EI44" s="213"/>
      <c r="EJ44" s="213"/>
      <c r="EK44" s="213"/>
      <c r="EL44" s="213"/>
      <c r="EM44" s="213"/>
      <c r="EN44" s="213"/>
      <c r="EO44" s="213"/>
      <c r="EP44" s="213"/>
      <c r="EQ44" s="213"/>
      <c r="ER44" s="213"/>
      <c r="ES44" s="213"/>
      <c r="ET44" s="213"/>
      <c r="EU44" s="213"/>
      <c r="EV44" s="213"/>
      <c r="EW44" s="213"/>
      <c r="EX44" s="213"/>
      <c r="EY44" s="213"/>
      <c r="EZ44" s="213"/>
      <c r="FA44" s="213"/>
      <c r="FB44" s="213"/>
      <c r="FC44" s="213"/>
      <c r="FD44" s="213"/>
      <c r="FE44" s="213"/>
      <c r="FF44" s="213"/>
      <c r="FG44" s="213"/>
      <c r="FH44" s="213"/>
      <c r="FI44" s="213"/>
      <c r="FJ44" s="213"/>
      <c r="FK44" s="213"/>
      <c r="FL44" s="213"/>
      <c r="FM44" s="213"/>
      <c r="FN44" s="213"/>
      <c r="FO44" s="213"/>
      <c r="FP44" s="213"/>
      <c r="FQ44" s="213"/>
      <c r="FR44" s="213"/>
      <c r="FS44" s="213"/>
      <c r="FT44" s="213"/>
      <c r="FU44" s="213"/>
      <c r="FV44" s="213"/>
      <c r="FW44" s="213"/>
      <c r="FX44" s="213"/>
      <c r="FY44" s="213"/>
      <c r="FZ44" s="213"/>
      <c r="GA44" s="213"/>
      <c r="GB44" s="213"/>
      <c r="GC44" s="213"/>
      <c r="GD44" s="213"/>
      <c r="GE44" s="213"/>
      <c r="GF44" s="213"/>
      <c r="GG44" s="213"/>
      <c r="GH44" s="213"/>
      <c r="GI44" s="213"/>
      <c r="GJ44" s="213"/>
      <c r="GK44" s="213"/>
      <c r="GL44" s="213"/>
      <c r="GM44" s="213"/>
      <c r="GN44" s="213"/>
      <c r="GO44" s="213"/>
      <c r="GP44" s="213"/>
      <c r="GQ44" s="213"/>
      <c r="GR44" s="213"/>
      <c r="GS44" s="213"/>
      <c r="GT44" s="213"/>
      <c r="GU44" s="213"/>
    </row>
    <row r="45" s="212" customFormat="1" ht="24" customHeight="1" spans="1:203">
      <c r="A45" s="221" t="s">
        <v>836</v>
      </c>
      <c r="B45" s="224"/>
      <c r="C45" s="213"/>
      <c r="D45" s="213"/>
      <c r="E45" s="213"/>
      <c r="F45" s="213"/>
      <c r="G45" s="213"/>
      <c r="H45" s="213"/>
      <c r="I45" s="213"/>
      <c r="J45" s="213"/>
      <c r="K45" s="213"/>
      <c r="L45" s="213"/>
      <c r="M45" s="213"/>
      <c r="N45" s="213"/>
      <c r="O45" s="213"/>
      <c r="P45" s="213"/>
      <c r="Q45" s="213"/>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c r="BV45" s="213"/>
      <c r="BW45" s="213"/>
      <c r="BX45" s="213"/>
      <c r="BY45" s="213"/>
      <c r="BZ45" s="213"/>
      <c r="CA45" s="213"/>
      <c r="CB45" s="213"/>
      <c r="CC45" s="213"/>
      <c r="CD45" s="213"/>
      <c r="CE45" s="213"/>
      <c r="CF45" s="213"/>
      <c r="CG45" s="213"/>
      <c r="CH45" s="213"/>
      <c r="CI45" s="213"/>
      <c r="CJ45" s="213"/>
      <c r="CK45" s="213"/>
      <c r="CL45" s="213"/>
      <c r="CM45" s="213"/>
      <c r="CN45" s="213"/>
      <c r="CO45" s="213"/>
      <c r="CP45" s="213"/>
      <c r="CQ45" s="213"/>
      <c r="CR45" s="213"/>
      <c r="CS45" s="213"/>
      <c r="CT45" s="213"/>
      <c r="CU45" s="213"/>
      <c r="CV45" s="213"/>
      <c r="CW45" s="213"/>
      <c r="CX45" s="213"/>
      <c r="CY45" s="213"/>
      <c r="CZ45" s="213"/>
      <c r="DA45" s="213"/>
      <c r="DB45" s="213"/>
      <c r="DC45" s="213"/>
      <c r="DD45" s="213"/>
      <c r="DE45" s="213"/>
      <c r="DF45" s="213"/>
      <c r="DG45" s="213"/>
      <c r="DH45" s="213"/>
      <c r="DI45" s="213"/>
      <c r="DJ45" s="213"/>
      <c r="DK45" s="213"/>
      <c r="DL45" s="213"/>
      <c r="DM45" s="213"/>
      <c r="DN45" s="213"/>
      <c r="DO45" s="213"/>
      <c r="DP45" s="213"/>
      <c r="DQ45" s="213"/>
      <c r="DR45" s="213"/>
      <c r="DS45" s="213"/>
      <c r="DT45" s="213"/>
      <c r="DU45" s="213"/>
      <c r="DV45" s="213"/>
      <c r="DW45" s="213"/>
      <c r="DX45" s="213"/>
      <c r="DY45" s="213"/>
      <c r="DZ45" s="213"/>
      <c r="EA45" s="213"/>
      <c r="EB45" s="213"/>
      <c r="EC45" s="213"/>
      <c r="ED45" s="213"/>
      <c r="EE45" s="213"/>
      <c r="EF45" s="213"/>
      <c r="EG45" s="213"/>
      <c r="EH45" s="213"/>
      <c r="EI45" s="213"/>
      <c r="EJ45" s="213"/>
      <c r="EK45" s="213"/>
      <c r="EL45" s="213"/>
      <c r="EM45" s="213"/>
      <c r="EN45" s="213"/>
      <c r="EO45" s="213"/>
      <c r="EP45" s="213"/>
      <c r="EQ45" s="213"/>
      <c r="ER45" s="213"/>
      <c r="ES45" s="213"/>
      <c r="ET45" s="213"/>
      <c r="EU45" s="213"/>
      <c r="EV45" s="213"/>
      <c r="EW45" s="213"/>
      <c r="EX45" s="213"/>
      <c r="EY45" s="213"/>
      <c r="EZ45" s="213"/>
      <c r="FA45" s="213"/>
      <c r="FB45" s="213"/>
      <c r="FC45" s="213"/>
      <c r="FD45" s="213"/>
      <c r="FE45" s="213"/>
      <c r="FF45" s="213"/>
      <c r="FG45" s="213"/>
      <c r="FH45" s="213"/>
      <c r="FI45" s="213"/>
      <c r="FJ45" s="213"/>
      <c r="FK45" s="213"/>
      <c r="FL45" s="213"/>
      <c r="FM45" s="213"/>
      <c r="FN45" s="213"/>
      <c r="FO45" s="213"/>
      <c r="FP45" s="213"/>
      <c r="FQ45" s="213"/>
      <c r="FR45" s="213"/>
      <c r="FS45" s="213"/>
      <c r="FT45" s="213"/>
      <c r="FU45" s="213"/>
      <c r="FV45" s="213"/>
      <c r="FW45" s="213"/>
      <c r="FX45" s="213"/>
      <c r="FY45" s="213"/>
      <c r="FZ45" s="213"/>
      <c r="GA45" s="213"/>
      <c r="GB45" s="213"/>
      <c r="GC45" s="213"/>
      <c r="GD45" s="213"/>
      <c r="GE45" s="213"/>
      <c r="GF45" s="213"/>
      <c r="GG45" s="213"/>
      <c r="GH45" s="213"/>
      <c r="GI45" s="213"/>
      <c r="GJ45" s="213"/>
      <c r="GK45" s="213"/>
      <c r="GL45" s="213"/>
      <c r="GM45" s="213"/>
      <c r="GN45" s="213"/>
      <c r="GO45" s="213"/>
      <c r="GP45" s="213"/>
      <c r="GQ45" s="213"/>
      <c r="GR45" s="213"/>
      <c r="GS45" s="213"/>
      <c r="GT45" s="213"/>
      <c r="GU45" s="213"/>
    </row>
    <row r="46" s="212" customFormat="1" ht="24" customHeight="1" spans="1:203">
      <c r="A46" s="221" t="s">
        <v>837</v>
      </c>
      <c r="B46" s="224"/>
      <c r="C46" s="213"/>
      <c r="D46" s="213"/>
      <c r="E46" s="213"/>
      <c r="F46" s="213"/>
      <c r="G46" s="213"/>
      <c r="H46" s="213"/>
      <c r="I46" s="213"/>
      <c r="J46" s="213"/>
      <c r="K46" s="213"/>
      <c r="L46" s="213"/>
      <c r="M46" s="213"/>
      <c r="N46" s="213"/>
      <c r="O46" s="213"/>
      <c r="P46" s="213"/>
      <c r="Q46" s="213"/>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c r="CO46" s="213"/>
      <c r="CP46" s="213"/>
      <c r="CQ46" s="213"/>
      <c r="CR46" s="213"/>
      <c r="CS46" s="213"/>
      <c r="CT46" s="213"/>
      <c r="CU46" s="213"/>
      <c r="CV46" s="213"/>
      <c r="CW46" s="213"/>
      <c r="CX46" s="213"/>
      <c r="CY46" s="213"/>
      <c r="CZ46" s="213"/>
      <c r="DA46" s="213"/>
      <c r="DB46" s="213"/>
      <c r="DC46" s="213"/>
      <c r="DD46" s="213"/>
      <c r="DE46" s="213"/>
      <c r="DF46" s="213"/>
      <c r="DG46" s="213"/>
      <c r="DH46" s="213"/>
      <c r="DI46" s="213"/>
      <c r="DJ46" s="213"/>
      <c r="DK46" s="213"/>
      <c r="DL46" s="213"/>
      <c r="DM46" s="213"/>
      <c r="DN46" s="213"/>
      <c r="DO46" s="213"/>
      <c r="DP46" s="213"/>
      <c r="DQ46" s="213"/>
      <c r="DR46" s="213"/>
      <c r="DS46" s="213"/>
      <c r="DT46" s="213"/>
      <c r="DU46" s="213"/>
      <c r="DV46" s="213"/>
      <c r="DW46" s="213"/>
      <c r="DX46" s="213"/>
      <c r="DY46" s="213"/>
      <c r="DZ46" s="213"/>
      <c r="EA46" s="213"/>
      <c r="EB46" s="213"/>
      <c r="EC46" s="213"/>
      <c r="ED46" s="213"/>
      <c r="EE46" s="213"/>
      <c r="EF46" s="213"/>
      <c r="EG46" s="213"/>
      <c r="EH46" s="213"/>
      <c r="EI46" s="213"/>
      <c r="EJ46" s="213"/>
      <c r="EK46" s="213"/>
      <c r="EL46" s="213"/>
      <c r="EM46" s="213"/>
      <c r="EN46" s="213"/>
      <c r="EO46" s="213"/>
      <c r="EP46" s="213"/>
      <c r="EQ46" s="213"/>
      <c r="ER46" s="213"/>
      <c r="ES46" s="213"/>
      <c r="ET46" s="213"/>
      <c r="EU46" s="213"/>
      <c r="EV46" s="213"/>
      <c r="EW46" s="213"/>
      <c r="EX46" s="213"/>
      <c r="EY46" s="213"/>
      <c r="EZ46" s="213"/>
      <c r="FA46" s="213"/>
      <c r="FB46" s="213"/>
      <c r="FC46" s="213"/>
      <c r="FD46" s="213"/>
      <c r="FE46" s="213"/>
      <c r="FF46" s="213"/>
      <c r="FG46" s="213"/>
      <c r="FH46" s="213"/>
      <c r="FI46" s="213"/>
      <c r="FJ46" s="213"/>
      <c r="FK46" s="213"/>
      <c r="FL46" s="213"/>
      <c r="FM46" s="213"/>
      <c r="FN46" s="213"/>
      <c r="FO46" s="213"/>
      <c r="FP46" s="213"/>
      <c r="FQ46" s="213"/>
      <c r="FR46" s="213"/>
      <c r="FS46" s="213"/>
      <c r="FT46" s="213"/>
      <c r="FU46" s="213"/>
      <c r="FV46" s="213"/>
      <c r="FW46" s="213"/>
      <c r="FX46" s="213"/>
      <c r="FY46" s="213"/>
      <c r="FZ46" s="213"/>
      <c r="GA46" s="213"/>
      <c r="GB46" s="213"/>
      <c r="GC46" s="213"/>
      <c r="GD46" s="213"/>
      <c r="GE46" s="213"/>
      <c r="GF46" s="213"/>
      <c r="GG46" s="213"/>
      <c r="GH46" s="213"/>
      <c r="GI46" s="213"/>
      <c r="GJ46" s="213"/>
      <c r="GK46" s="213"/>
      <c r="GL46" s="213"/>
      <c r="GM46" s="213"/>
      <c r="GN46" s="213"/>
      <c r="GO46" s="213"/>
      <c r="GP46" s="213"/>
      <c r="GQ46" s="213"/>
      <c r="GR46" s="213"/>
      <c r="GS46" s="213"/>
      <c r="GT46" s="213"/>
      <c r="GU46" s="213"/>
    </row>
    <row r="47" s="212" customFormat="1" ht="24" customHeight="1" spans="1:203">
      <c r="A47" s="222"/>
      <c r="B47" s="224"/>
      <c r="C47" s="213"/>
      <c r="D47" s="213"/>
      <c r="E47" s="213"/>
      <c r="F47" s="213"/>
      <c r="G47" s="213"/>
      <c r="H47" s="213"/>
      <c r="I47" s="213"/>
      <c r="J47" s="213"/>
      <c r="K47" s="213"/>
      <c r="L47" s="213"/>
      <c r="M47" s="213"/>
      <c r="N47" s="213"/>
      <c r="O47" s="213"/>
      <c r="P47" s="213"/>
      <c r="Q47" s="213"/>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c r="CP47" s="213"/>
      <c r="CQ47" s="213"/>
      <c r="CR47" s="213"/>
      <c r="CS47" s="213"/>
      <c r="CT47" s="213"/>
      <c r="CU47" s="213"/>
      <c r="CV47" s="213"/>
      <c r="CW47" s="213"/>
      <c r="CX47" s="213"/>
      <c r="CY47" s="213"/>
      <c r="CZ47" s="213"/>
      <c r="DA47" s="213"/>
      <c r="DB47" s="213"/>
      <c r="DC47" s="213"/>
      <c r="DD47" s="213"/>
      <c r="DE47" s="213"/>
      <c r="DF47" s="213"/>
      <c r="DG47" s="213"/>
      <c r="DH47" s="213"/>
      <c r="DI47" s="213"/>
      <c r="DJ47" s="213"/>
      <c r="DK47" s="213"/>
      <c r="DL47" s="213"/>
      <c r="DM47" s="213"/>
      <c r="DN47" s="213"/>
      <c r="DO47" s="213"/>
      <c r="DP47" s="213"/>
      <c r="DQ47" s="213"/>
      <c r="DR47" s="213"/>
      <c r="DS47" s="213"/>
      <c r="DT47" s="213"/>
      <c r="DU47" s="213"/>
      <c r="DV47" s="213"/>
      <c r="DW47" s="213"/>
      <c r="DX47" s="213"/>
      <c r="DY47" s="213"/>
      <c r="DZ47" s="213"/>
      <c r="EA47" s="213"/>
      <c r="EB47" s="213"/>
      <c r="EC47" s="213"/>
      <c r="ED47" s="213"/>
      <c r="EE47" s="213"/>
      <c r="EF47" s="213"/>
      <c r="EG47" s="213"/>
      <c r="EH47" s="213"/>
      <c r="EI47" s="213"/>
      <c r="EJ47" s="213"/>
      <c r="EK47" s="213"/>
      <c r="EL47" s="213"/>
      <c r="EM47" s="213"/>
      <c r="EN47" s="213"/>
      <c r="EO47" s="213"/>
      <c r="EP47" s="213"/>
      <c r="EQ47" s="213"/>
      <c r="ER47" s="213"/>
      <c r="ES47" s="213"/>
      <c r="ET47" s="213"/>
      <c r="EU47" s="213"/>
      <c r="EV47" s="213"/>
      <c r="EW47" s="213"/>
      <c r="EX47" s="213"/>
      <c r="EY47" s="213"/>
      <c r="EZ47" s="213"/>
      <c r="FA47" s="213"/>
      <c r="FB47" s="213"/>
      <c r="FC47" s="213"/>
      <c r="FD47" s="213"/>
      <c r="FE47" s="213"/>
      <c r="FF47" s="213"/>
      <c r="FG47" s="213"/>
      <c r="FH47" s="213"/>
      <c r="FI47" s="213"/>
      <c r="FJ47" s="213"/>
      <c r="FK47" s="213"/>
      <c r="FL47" s="213"/>
      <c r="FM47" s="213"/>
      <c r="FN47" s="213"/>
      <c r="FO47" s="213"/>
      <c r="FP47" s="213"/>
      <c r="FQ47" s="213"/>
      <c r="FR47" s="213"/>
      <c r="FS47" s="213"/>
      <c r="FT47" s="213"/>
      <c r="FU47" s="213"/>
      <c r="FV47" s="213"/>
      <c r="FW47" s="213"/>
      <c r="FX47" s="213"/>
      <c r="FY47" s="213"/>
      <c r="FZ47" s="213"/>
      <c r="GA47" s="213"/>
      <c r="GB47" s="213"/>
      <c r="GC47" s="213"/>
      <c r="GD47" s="213"/>
      <c r="GE47" s="213"/>
      <c r="GF47" s="213"/>
      <c r="GG47" s="213"/>
      <c r="GH47" s="213"/>
      <c r="GI47" s="213"/>
      <c r="GJ47" s="213"/>
      <c r="GK47" s="213"/>
      <c r="GL47" s="213"/>
      <c r="GM47" s="213"/>
      <c r="GN47" s="213"/>
      <c r="GO47" s="213"/>
      <c r="GP47" s="213"/>
      <c r="GQ47" s="213"/>
      <c r="GR47" s="213"/>
      <c r="GS47" s="213"/>
      <c r="GT47" s="213"/>
      <c r="GU47" s="213"/>
    </row>
    <row r="48" s="212" customFormat="1" ht="24" customHeight="1" spans="1:203">
      <c r="A48" s="222"/>
      <c r="B48" s="224"/>
      <c r="C48" s="213"/>
      <c r="D48" s="213"/>
      <c r="E48" s="213"/>
      <c r="F48" s="213"/>
      <c r="G48" s="213"/>
      <c r="H48" s="213"/>
      <c r="I48" s="213"/>
      <c r="J48" s="213"/>
      <c r="K48" s="213"/>
      <c r="L48" s="213"/>
      <c r="M48" s="213"/>
      <c r="N48" s="213"/>
      <c r="O48" s="213"/>
      <c r="P48" s="213"/>
      <c r="Q48" s="213"/>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c r="CP48" s="213"/>
      <c r="CQ48" s="213"/>
      <c r="CR48" s="213"/>
      <c r="CS48" s="213"/>
      <c r="CT48" s="213"/>
      <c r="CU48" s="213"/>
      <c r="CV48" s="213"/>
      <c r="CW48" s="213"/>
      <c r="CX48" s="213"/>
      <c r="CY48" s="213"/>
      <c r="CZ48" s="213"/>
      <c r="DA48" s="213"/>
      <c r="DB48" s="213"/>
      <c r="DC48" s="213"/>
      <c r="DD48" s="213"/>
      <c r="DE48" s="213"/>
      <c r="DF48" s="213"/>
      <c r="DG48" s="213"/>
      <c r="DH48" s="213"/>
      <c r="DI48" s="213"/>
      <c r="DJ48" s="213"/>
      <c r="DK48" s="213"/>
      <c r="DL48" s="213"/>
      <c r="DM48" s="213"/>
      <c r="DN48" s="213"/>
      <c r="DO48" s="213"/>
      <c r="DP48" s="213"/>
      <c r="DQ48" s="213"/>
      <c r="DR48" s="213"/>
      <c r="DS48" s="213"/>
      <c r="DT48" s="213"/>
      <c r="DU48" s="213"/>
      <c r="DV48" s="213"/>
      <c r="DW48" s="213"/>
      <c r="DX48" s="213"/>
      <c r="DY48" s="213"/>
      <c r="DZ48" s="213"/>
      <c r="EA48" s="213"/>
      <c r="EB48" s="213"/>
      <c r="EC48" s="213"/>
      <c r="ED48" s="213"/>
      <c r="EE48" s="213"/>
      <c r="EF48" s="213"/>
      <c r="EG48" s="213"/>
      <c r="EH48" s="213"/>
      <c r="EI48" s="213"/>
      <c r="EJ48" s="213"/>
      <c r="EK48" s="213"/>
      <c r="EL48" s="213"/>
      <c r="EM48" s="213"/>
      <c r="EN48" s="213"/>
      <c r="EO48" s="213"/>
      <c r="EP48" s="213"/>
      <c r="EQ48" s="213"/>
      <c r="ER48" s="213"/>
      <c r="ES48" s="213"/>
      <c r="ET48" s="213"/>
      <c r="EU48" s="213"/>
      <c r="EV48" s="213"/>
      <c r="EW48" s="213"/>
      <c r="EX48" s="213"/>
      <c r="EY48" s="213"/>
      <c r="EZ48" s="213"/>
      <c r="FA48" s="213"/>
      <c r="FB48" s="213"/>
      <c r="FC48" s="213"/>
      <c r="FD48" s="213"/>
      <c r="FE48" s="213"/>
      <c r="FF48" s="213"/>
      <c r="FG48" s="213"/>
      <c r="FH48" s="213"/>
      <c r="FI48" s="213"/>
      <c r="FJ48" s="213"/>
      <c r="FK48" s="213"/>
      <c r="FL48" s="213"/>
      <c r="FM48" s="213"/>
      <c r="FN48" s="213"/>
      <c r="FO48" s="213"/>
      <c r="FP48" s="213"/>
      <c r="FQ48" s="213"/>
      <c r="FR48" s="213"/>
      <c r="FS48" s="213"/>
      <c r="FT48" s="213"/>
      <c r="FU48" s="213"/>
      <c r="FV48" s="213"/>
      <c r="FW48" s="213"/>
      <c r="FX48" s="213"/>
      <c r="FY48" s="213"/>
      <c r="FZ48" s="213"/>
      <c r="GA48" s="213"/>
      <c r="GB48" s="213"/>
      <c r="GC48" s="213"/>
      <c r="GD48" s="213"/>
      <c r="GE48" s="213"/>
      <c r="GF48" s="213"/>
      <c r="GG48" s="213"/>
      <c r="GH48" s="213"/>
      <c r="GI48" s="213"/>
      <c r="GJ48" s="213"/>
      <c r="GK48" s="213"/>
      <c r="GL48" s="213"/>
      <c r="GM48" s="213"/>
      <c r="GN48" s="213"/>
      <c r="GO48" s="213"/>
      <c r="GP48" s="213"/>
      <c r="GQ48" s="213"/>
      <c r="GR48" s="213"/>
      <c r="GS48" s="213"/>
      <c r="GT48" s="213"/>
      <c r="GU48" s="213"/>
    </row>
    <row r="49" ht="24" customHeight="1" spans="1:2">
      <c r="A49" s="227" t="s">
        <v>72</v>
      </c>
      <c r="B49" s="228"/>
    </row>
    <row r="50" ht="24" customHeight="1" spans="1:1">
      <c r="A50" s="211" t="s">
        <v>688</v>
      </c>
    </row>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row r="127" ht="24" customHeight="1"/>
    <row r="128" ht="24" customHeight="1"/>
    <row r="129" ht="24" customHeight="1"/>
    <row r="130" ht="24" customHeight="1"/>
    <row r="131" ht="24" customHeight="1"/>
  </sheetData>
  <mergeCells count="1">
    <mergeCell ref="A2:B2"/>
  </mergeCells>
  <printOptions horizontalCentered="1"/>
  <pageMargins left="0.590277777777778" right="0.590277777777778" top="0.786805555555556" bottom="0.786805555555556" header="0.5" footer="0.5"/>
  <pageSetup paperSize="9" scale="51"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3"/>
  <sheetViews>
    <sheetView showZeros="0" view="pageBreakPreview" zoomScaleNormal="100" topLeftCell="A11" workbookViewId="0">
      <selection activeCell="G22" sqref="G22"/>
    </sheetView>
  </sheetViews>
  <sheetFormatPr defaultColWidth="8.875" defaultRowHeight="14.25" outlineLevelCol="3"/>
  <cols>
    <col min="1" max="1" width="48.125" style="197" customWidth="1"/>
    <col min="2" max="4" width="11.25" style="197" customWidth="1"/>
    <col min="5" max="23" width="9" style="197"/>
    <col min="24" max="16384" width="8.875" style="197"/>
  </cols>
  <sheetData>
    <row r="1" s="112" customFormat="1" ht="24" customHeight="1" spans="1:2">
      <c r="A1" s="207" t="s">
        <v>838</v>
      </c>
      <c r="B1" s="117"/>
    </row>
    <row r="2" s="191" customFormat="1" ht="42" customHeight="1" spans="1:4">
      <c r="A2" s="168" t="s">
        <v>839</v>
      </c>
      <c r="B2" s="168"/>
      <c r="C2" s="168"/>
      <c r="D2" s="168"/>
    </row>
    <row r="3" s="206" customFormat="1" ht="27" customHeight="1" spans="1:4">
      <c r="A3" s="192"/>
      <c r="C3" s="200" t="s">
        <v>840</v>
      </c>
      <c r="D3" s="200"/>
    </row>
    <row r="4" s="196" customFormat="1" ht="30" customHeight="1" spans="1:4">
      <c r="A4" s="171" t="s">
        <v>841</v>
      </c>
      <c r="B4" s="172" t="s">
        <v>842</v>
      </c>
      <c r="C4" s="140" t="s">
        <v>843</v>
      </c>
      <c r="D4" s="140" t="s">
        <v>844</v>
      </c>
    </row>
    <row r="5" s="196" customFormat="1" ht="23.45" customHeight="1" spans="1:4">
      <c r="A5" s="173" t="s">
        <v>845</v>
      </c>
      <c r="B5" s="132">
        <f>B9</f>
        <v>465</v>
      </c>
      <c r="C5" s="132">
        <f>C9</f>
        <v>465</v>
      </c>
      <c r="D5" s="174">
        <f>C5/B5</f>
        <v>1</v>
      </c>
    </row>
    <row r="6" s="196" customFormat="1" ht="23.45" customHeight="1" spans="1:4">
      <c r="A6" s="175" t="s">
        <v>846</v>
      </c>
      <c r="B6" s="132"/>
      <c r="C6" s="142"/>
      <c r="D6" s="174"/>
    </row>
    <row r="7" s="196" customFormat="1" ht="23.45" customHeight="1" spans="1:4">
      <c r="A7" s="175" t="s">
        <v>847</v>
      </c>
      <c r="B7" s="132"/>
      <c r="C7" s="129"/>
      <c r="D7" s="174"/>
    </row>
    <row r="8" s="195" customFormat="1" ht="23.45" customHeight="1" spans="1:4">
      <c r="A8" s="175" t="s">
        <v>848</v>
      </c>
      <c r="B8" s="176"/>
      <c r="C8" s="129"/>
      <c r="D8" s="174"/>
    </row>
    <row r="9" s="195" customFormat="1" ht="23.45" customHeight="1" spans="1:4">
      <c r="A9" s="175" t="s">
        <v>849</v>
      </c>
      <c r="B9" s="176">
        <v>465</v>
      </c>
      <c r="C9" s="129">
        <v>465</v>
      </c>
      <c r="D9" s="174">
        <f t="shared" ref="D9" si="0">C9/B9</f>
        <v>1</v>
      </c>
    </row>
    <row r="10" s="195" customFormat="1" ht="23.45" customHeight="1" spans="1:4">
      <c r="A10" s="173" t="s">
        <v>850</v>
      </c>
      <c r="B10" s="177"/>
      <c r="C10" s="142"/>
      <c r="D10" s="178"/>
    </row>
    <row r="11" s="195" customFormat="1" ht="23.45" customHeight="1" spans="1:4">
      <c r="A11" s="175" t="s">
        <v>851</v>
      </c>
      <c r="B11" s="176"/>
      <c r="C11" s="129"/>
      <c r="D11" s="179"/>
    </row>
    <row r="12" s="195" customFormat="1" ht="23.45" customHeight="1" spans="1:4">
      <c r="A12" s="175" t="s">
        <v>852</v>
      </c>
      <c r="B12" s="176"/>
      <c r="C12" s="129"/>
      <c r="D12" s="179"/>
    </row>
    <row r="13" s="195" customFormat="1" ht="23.45" customHeight="1" spans="1:4">
      <c r="A13" s="175" t="s">
        <v>853</v>
      </c>
      <c r="B13" s="176"/>
      <c r="C13" s="129"/>
      <c r="D13" s="179"/>
    </row>
    <row r="14" s="195" customFormat="1" ht="23.45" customHeight="1" spans="1:4">
      <c r="A14" s="180" t="s">
        <v>854</v>
      </c>
      <c r="B14" s="176"/>
      <c r="C14" s="129"/>
      <c r="D14" s="179"/>
    </row>
    <row r="15" s="195" customFormat="1" ht="23.45" customHeight="1" spans="1:4">
      <c r="A15" s="173" t="s">
        <v>855</v>
      </c>
      <c r="B15" s="132"/>
      <c r="C15" s="142"/>
      <c r="D15" s="178"/>
    </row>
    <row r="16" s="195" customFormat="1" ht="23.45" customHeight="1" spans="1:4">
      <c r="A16" s="175" t="s">
        <v>856</v>
      </c>
      <c r="B16" s="176"/>
      <c r="C16" s="129"/>
      <c r="D16" s="179"/>
    </row>
    <row r="17" s="195" customFormat="1" ht="23.45" customHeight="1" spans="1:4">
      <c r="A17" s="175" t="s">
        <v>857</v>
      </c>
      <c r="B17" s="176"/>
      <c r="C17" s="129"/>
      <c r="D17" s="179"/>
    </row>
    <row r="18" s="195" customFormat="1" ht="23.45" customHeight="1" spans="1:4">
      <c r="A18" s="175" t="s">
        <v>858</v>
      </c>
      <c r="B18" s="176"/>
      <c r="C18" s="129"/>
      <c r="D18" s="179"/>
    </row>
    <row r="19" s="195" customFormat="1" ht="23.45" customHeight="1" spans="1:4">
      <c r="A19" s="175" t="s">
        <v>859</v>
      </c>
      <c r="B19" s="176"/>
      <c r="C19" s="129"/>
      <c r="D19" s="179"/>
    </row>
    <row r="20" s="195" customFormat="1" ht="23.45" customHeight="1" spans="1:4">
      <c r="A20" s="173" t="s">
        <v>860</v>
      </c>
      <c r="B20" s="132"/>
      <c r="C20" s="142"/>
      <c r="D20" s="178"/>
    </row>
    <row r="21" s="195" customFormat="1" ht="23.45" customHeight="1" spans="1:4">
      <c r="A21" s="181" t="s">
        <v>861</v>
      </c>
      <c r="B21" s="182"/>
      <c r="C21" s="129"/>
      <c r="D21" s="179"/>
    </row>
    <row r="22" s="195" customFormat="1" ht="23.45" customHeight="1" spans="1:4">
      <c r="A22" s="181" t="s">
        <v>862</v>
      </c>
      <c r="B22" s="182"/>
      <c r="C22" s="129"/>
      <c r="D22" s="179"/>
    </row>
    <row r="23" s="195" customFormat="1" ht="23.45" customHeight="1" spans="1:4">
      <c r="A23" s="181" t="s">
        <v>863</v>
      </c>
      <c r="B23" s="182"/>
      <c r="C23" s="129"/>
      <c r="D23" s="179"/>
    </row>
    <row r="24" s="195" customFormat="1" ht="23.45" customHeight="1" spans="1:4">
      <c r="A24" s="173" t="s">
        <v>864</v>
      </c>
      <c r="B24" s="132"/>
      <c r="C24" s="142"/>
      <c r="D24" s="178"/>
    </row>
    <row r="25" s="195" customFormat="1" ht="23.45" customHeight="1" spans="1:4">
      <c r="A25" s="175" t="s">
        <v>865</v>
      </c>
      <c r="B25" s="176"/>
      <c r="C25" s="129"/>
      <c r="D25" s="179"/>
    </row>
    <row r="26" ht="23.45" customHeight="1" spans="1:4">
      <c r="A26" s="144"/>
      <c r="B26" s="176"/>
      <c r="C26" s="129"/>
      <c r="D26" s="178"/>
    </row>
    <row r="27" ht="23.45" customHeight="1" spans="1:4">
      <c r="A27" s="183" t="s">
        <v>866</v>
      </c>
      <c r="B27" s="177">
        <f>B5</f>
        <v>465</v>
      </c>
      <c r="C27" s="177">
        <f>C5</f>
        <v>465</v>
      </c>
      <c r="D27" s="174">
        <f>C27/B27</f>
        <v>1</v>
      </c>
    </row>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sheetData>
  <mergeCells count="2">
    <mergeCell ref="A2:D2"/>
    <mergeCell ref="C3:D3"/>
  </mergeCells>
  <printOptions horizontalCentered="1"/>
  <pageMargins left="0.590277777777778" right="0.590277777777778" top="0.786805555555556" bottom="0.786805555555556" header="0.5" footer="0.5"/>
  <pageSetup paperSize="9" fitToHeight="0"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3"/>
  <sheetViews>
    <sheetView showZeros="0" view="pageBreakPreview" zoomScaleNormal="100" workbookViewId="0">
      <selection activeCell="H17" sqref="H17"/>
    </sheetView>
  </sheetViews>
  <sheetFormatPr defaultColWidth="8.875" defaultRowHeight="14.25" outlineLevelCol="3"/>
  <cols>
    <col min="1" max="1" width="45.5" style="197" customWidth="1"/>
    <col min="2" max="3" width="12.875" style="197" customWidth="1"/>
    <col min="4" max="4" width="12.875" style="153" customWidth="1"/>
    <col min="5" max="20" width="9" style="197"/>
    <col min="21" max="16384" width="8.875" style="197"/>
  </cols>
  <sheetData>
    <row r="1" s="112" customFormat="1" ht="24" customHeight="1" spans="1:2">
      <c r="A1" s="116" t="s">
        <v>867</v>
      </c>
      <c r="B1" s="117"/>
    </row>
    <row r="2" s="191" customFormat="1" ht="42" customHeight="1" spans="1:4">
      <c r="A2" s="198" t="s">
        <v>868</v>
      </c>
      <c r="B2" s="199"/>
      <c r="C2" s="199"/>
      <c r="D2" s="199"/>
    </row>
    <row r="3" s="192" customFormat="1" ht="27" customHeight="1" spans="2:4">
      <c r="B3" s="200" t="s">
        <v>840</v>
      </c>
      <c r="C3" s="200"/>
      <c r="D3" s="200"/>
    </row>
    <row r="4" s="193" customFormat="1" ht="30" customHeight="1" spans="1:4">
      <c r="A4" s="121" t="s">
        <v>799</v>
      </c>
      <c r="B4" s="140" t="s">
        <v>842</v>
      </c>
      <c r="C4" s="140" t="s">
        <v>843</v>
      </c>
      <c r="D4" s="140" t="s">
        <v>844</v>
      </c>
    </row>
    <row r="5" s="193" customFormat="1" ht="24" customHeight="1" spans="1:4">
      <c r="A5" s="143" t="s">
        <v>869</v>
      </c>
      <c r="B5" s="132">
        <f>SUM(B6:B9)</f>
        <v>36</v>
      </c>
      <c r="C5" s="132">
        <f>SUM(C6:C9)</f>
        <v>17</v>
      </c>
      <c r="D5" s="130"/>
    </row>
    <row r="6" s="193" customFormat="1" ht="24" customHeight="1" spans="1:4">
      <c r="A6" s="156" t="s">
        <v>870</v>
      </c>
      <c r="B6" s="132"/>
      <c r="C6" s="132"/>
      <c r="D6" s="130"/>
    </row>
    <row r="7" s="194" customFormat="1" ht="24" customHeight="1" spans="1:4">
      <c r="A7" s="157" t="s">
        <v>871</v>
      </c>
      <c r="B7" s="128"/>
      <c r="C7" s="128"/>
      <c r="D7" s="201"/>
    </row>
    <row r="8" s="194" customFormat="1" ht="24" customHeight="1" spans="1:4">
      <c r="A8" s="157" t="s">
        <v>872</v>
      </c>
      <c r="B8" s="128"/>
      <c r="C8" s="128" t="s">
        <v>873</v>
      </c>
      <c r="D8" s="201"/>
    </row>
    <row r="9" s="193" customFormat="1" ht="24" customHeight="1" spans="1:4">
      <c r="A9" s="157" t="s">
        <v>874</v>
      </c>
      <c r="B9" s="128">
        <v>36</v>
      </c>
      <c r="C9" s="128">
        <v>17</v>
      </c>
      <c r="D9" s="201"/>
    </row>
    <row r="10" s="194" customFormat="1" ht="24" customHeight="1" spans="1:4">
      <c r="A10" s="143" t="s">
        <v>875</v>
      </c>
      <c r="B10" s="132">
        <f>B14</f>
        <v>0</v>
      </c>
      <c r="C10" s="132">
        <f>C14</f>
        <v>0</v>
      </c>
      <c r="D10" s="130"/>
    </row>
    <row r="11" s="194" customFormat="1" ht="24" customHeight="1" spans="1:4">
      <c r="A11" s="157" t="s">
        <v>876</v>
      </c>
      <c r="B11" s="128"/>
      <c r="C11" s="128"/>
      <c r="D11" s="201"/>
    </row>
    <row r="12" s="195" customFormat="1" ht="24" customHeight="1" spans="1:4">
      <c r="A12" s="157" t="s">
        <v>877</v>
      </c>
      <c r="B12" s="128"/>
      <c r="C12" s="128"/>
      <c r="D12" s="201"/>
    </row>
    <row r="13" s="195" customFormat="1" ht="24" customHeight="1" spans="1:4">
      <c r="A13" s="157" t="s">
        <v>878</v>
      </c>
      <c r="B13" s="128"/>
      <c r="C13" s="128"/>
      <c r="D13" s="201"/>
    </row>
    <row r="14" s="195" customFormat="1" ht="24" customHeight="1" spans="1:4">
      <c r="A14" s="126" t="s">
        <v>879</v>
      </c>
      <c r="B14" s="159"/>
      <c r="C14" s="128"/>
      <c r="D14" s="201"/>
    </row>
    <row r="15" s="196" customFormat="1" ht="24" customHeight="1" spans="1:4">
      <c r="A15" s="143" t="s">
        <v>880</v>
      </c>
      <c r="B15" s="132"/>
      <c r="C15" s="132"/>
      <c r="D15" s="130"/>
    </row>
    <row r="16" s="195" customFormat="1" ht="24" customHeight="1" spans="1:4">
      <c r="A16" s="157" t="s">
        <v>881</v>
      </c>
      <c r="B16" s="159"/>
      <c r="C16" s="128"/>
      <c r="D16" s="201"/>
    </row>
    <row r="17" s="196" customFormat="1" ht="24" customHeight="1" spans="1:4">
      <c r="A17" s="143" t="s">
        <v>882</v>
      </c>
      <c r="B17" s="132"/>
      <c r="C17" s="132">
        <f>C18</f>
        <v>0</v>
      </c>
      <c r="D17" s="130"/>
    </row>
    <row r="18" s="195" customFormat="1" ht="24" customHeight="1" spans="1:4">
      <c r="A18" s="126" t="s">
        <v>883</v>
      </c>
      <c r="B18" s="128"/>
      <c r="C18" s="128"/>
      <c r="D18" s="201"/>
    </row>
    <row r="19" s="195" customFormat="1" ht="24" customHeight="1" spans="1:4">
      <c r="A19" s="125"/>
      <c r="B19" s="128"/>
      <c r="C19" s="129"/>
      <c r="D19" s="130"/>
    </row>
    <row r="20" s="195" customFormat="1" ht="24" customHeight="1" spans="1:4">
      <c r="A20" s="131" t="s">
        <v>884</v>
      </c>
      <c r="B20" s="132">
        <f>B17+B15+B10+B5</f>
        <v>36</v>
      </c>
      <c r="C20" s="132">
        <f>C17+C15+C10+C5</f>
        <v>17</v>
      </c>
      <c r="D20" s="160">
        <f>C20/B20</f>
        <v>0.472222222222222</v>
      </c>
    </row>
    <row r="21" ht="24" customHeight="1" spans="2:3">
      <c r="B21" s="202"/>
      <c r="C21" s="202"/>
    </row>
    <row r="22" ht="24" customHeight="1" spans="2:3">
      <c r="B22" s="202"/>
      <c r="C22" s="202"/>
    </row>
    <row r="23" ht="24" customHeight="1" spans="2:3">
      <c r="B23" s="203"/>
      <c r="C23" s="203"/>
    </row>
    <row r="24" ht="24" customHeight="1" spans="2:3">
      <c r="B24" s="203"/>
      <c r="C24" s="203"/>
    </row>
    <row r="25" ht="24" customHeight="1" spans="2:3">
      <c r="B25" s="203"/>
      <c r="C25" s="203"/>
    </row>
    <row r="26" ht="24" customHeight="1" spans="1:3">
      <c r="A26" s="204"/>
      <c r="B26" s="203"/>
      <c r="C26" s="203"/>
    </row>
    <row r="27" ht="24" customHeight="1" spans="2:3">
      <c r="B27" s="203"/>
      <c r="C27" s="203"/>
    </row>
    <row r="28" ht="24" customHeight="1" spans="2:3">
      <c r="B28" s="203"/>
      <c r="C28" s="203"/>
    </row>
    <row r="29" ht="24" customHeight="1" spans="2:3">
      <c r="B29" s="203"/>
      <c r="C29" s="203"/>
    </row>
    <row r="30" ht="24" customHeight="1" spans="2:3">
      <c r="B30" s="203"/>
      <c r="C30" s="203"/>
    </row>
    <row r="31" ht="24" customHeight="1" spans="2:3">
      <c r="B31" s="203"/>
      <c r="C31" s="203"/>
    </row>
    <row r="32" ht="24" customHeight="1" spans="1:3">
      <c r="A32" s="205"/>
      <c r="B32" s="202"/>
      <c r="C32" s="202"/>
    </row>
    <row r="33" ht="24" customHeight="1" spans="2:3">
      <c r="B33" s="202"/>
      <c r="C33" s="202"/>
    </row>
    <row r="34" ht="24" customHeight="1" spans="2:3">
      <c r="B34" s="203"/>
      <c r="C34" s="203"/>
    </row>
    <row r="35" ht="24" customHeight="1" spans="2:3">
      <c r="B35" s="203"/>
      <c r="C35" s="203"/>
    </row>
    <row r="36" ht="24" customHeight="1" spans="2:3">
      <c r="B36" s="202"/>
      <c r="C36" s="202"/>
    </row>
    <row r="37" ht="24" customHeight="1" spans="2:3">
      <c r="B37" s="203"/>
      <c r="C37" s="203"/>
    </row>
    <row r="38" ht="24" customHeight="1" spans="1:3">
      <c r="A38" s="205"/>
      <c r="B38" s="202"/>
      <c r="C38" s="202"/>
    </row>
    <row r="39" ht="24" customHeight="1" spans="2:3">
      <c r="B39" s="202"/>
      <c r="C39" s="202"/>
    </row>
    <row r="40" ht="24" customHeight="1" spans="2:3">
      <c r="B40" s="203"/>
      <c r="C40" s="203"/>
    </row>
    <row r="41" ht="24" customHeight="1" spans="2:3">
      <c r="B41" s="203"/>
      <c r="C41" s="203"/>
    </row>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sheetData>
  <mergeCells count="2">
    <mergeCell ref="A2:D2"/>
    <mergeCell ref="B3:D3"/>
  </mergeCells>
  <printOptions horizontalCentered="1"/>
  <pageMargins left="0.590277777777778" right="0.590277777777778" top="0.786805555555556" bottom="0.786805555555556" header="0.5" footer="0.5"/>
  <pageSetup paperSize="9" fitToHeight="0"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5"/>
  <sheetViews>
    <sheetView showZeros="0" view="pageBreakPreview" zoomScaleNormal="100" workbookViewId="0">
      <selection activeCell="I20" sqref="I20:K24"/>
    </sheetView>
  </sheetViews>
  <sheetFormatPr defaultColWidth="8.875" defaultRowHeight="14.25" outlineLevelCol="3"/>
  <cols>
    <col min="1" max="1" width="28.625" style="136" customWidth="1"/>
    <col min="2" max="2" width="12.625" style="136" customWidth="1"/>
    <col min="3" max="3" width="28.625" style="136" customWidth="1"/>
    <col min="4" max="4" width="12.625" style="136" customWidth="1"/>
    <col min="5" max="24" width="9" style="136"/>
    <col min="25" max="16384" width="8.875" style="136"/>
  </cols>
  <sheetData>
    <row r="1" s="112" customFormat="1" ht="24" customHeight="1" spans="1:2">
      <c r="A1" s="116" t="s">
        <v>885</v>
      </c>
      <c r="B1" s="117"/>
    </row>
    <row r="2" s="133" customFormat="1" ht="42" customHeight="1" spans="1:4">
      <c r="A2" s="137" t="s">
        <v>886</v>
      </c>
      <c r="B2" s="187"/>
      <c r="C2" s="187"/>
      <c r="D2" s="187"/>
    </row>
    <row r="3" s="134" customFormat="1" ht="27" customHeight="1" spans="2:4">
      <c r="B3" s="138"/>
      <c r="C3" s="138"/>
      <c r="D3" s="138" t="s">
        <v>40</v>
      </c>
    </row>
    <row r="4" s="135" customFormat="1" ht="30" customHeight="1" spans="1:4">
      <c r="A4" s="139" t="s">
        <v>105</v>
      </c>
      <c r="B4" s="140" t="s">
        <v>42</v>
      </c>
      <c r="C4" s="139" t="s">
        <v>106</v>
      </c>
      <c r="D4" s="140" t="s">
        <v>42</v>
      </c>
    </row>
    <row r="5" s="135" customFormat="1" ht="24" customHeight="1" spans="1:4">
      <c r="A5" s="141" t="s">
        <v>887</v>
      </c>
      <c r="B5" s="142">
        <f>'20.2026年屏山县国有资本经营预算收入预算表'!C27</f>
        <v>465</v>
      </c>
      <c r="C5" s="143" t="s">
        <v>888</v>
      </c>
      <c r="D5" s="188">
        <f>'21.2026年屏山县国有资本经营预算支出预算表'!C20</f>
        <v>17</v>
      </c>
    </row>
    <row r="6" s="135" customFormat="1" ht="24" customHeight="1" spans="1:4">
      <c r="A6" s="141" t="s">
        <v>109</v>
      </c>
      <c r="B6" s="142">
        <f>SUM(B7:B8)</f>
        <v>17</v>
      </c>
      <c r="C6" s="141" t="s">
        <v>110</v>
      </c>
      <c r="D6" s="188">
        <f>D8</f>
        <v>465</v>
      </c>
    </row>
    <row r="7" ht="24" customHeight="1" spans="1:4">
      <c r="A7" s="144" t="s">
        <v>889</v>
      </c>
      <c r="B7" s="129">
        <v>11</v>
      </c>
      <c r="C7" s="144" t="s">
        <v>890</v>
      </c>
      <c r="D7" s="189"/>
    </row>
    <row r="8" ht="24" customHeight="1" spans="1:4">
      <c r="A8" s="144" t="s">
        <v>891</v>
      </c>
      <c r="B8" s="129">
        <v>6</v>
      </c>
      <c r="C8" s="145" t="s">
        <v>892</v>
      </c>
      <c r="D8" s="189">
        <v>465</v>
      </c>
    </row>
    <row r="9" ht="24" customHeight="1" spans="1:4">
      <c r="A9" s="146"/>
      <c r="B9" s="147"/>
      <c r="C9" s="148"/>
      <c r="D9" s="190"/>
    </row>
    <row r="10" ht="24" customHeight="1" spans="1:4">
      <c r="A10" s="149" t="s">
        <v>153</v>
      </c>
      <c r="B10" s="150">
        <f>B5+B6</f>
        <v>482</v>
      </c>
      <c r="C10" s="149" t="s">
        <v>154</v>
      </c>
      <c r="D10" s="150">
        <f>D5+D6</f>
        <v>482</v>
      </c>
    </row>
    <row r="11" ht="24" customHeight="1"/>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D2"/>
  </mergeCells>
  <printOptions horizontalCentered="1"/>
  <pageMargins left="0.590277777777778" right="0.590277777777778" top="0.786805555555556" bottom="0.786805555555556" header="0.5" footer="0.5"/>
  <pageSetup paperSize="9" fitToHeight="0"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A94"/>
  <sheetViews>
    <sheetView showZeros="0" view="pageBreakPreview" zoomScaleNormal="100" workbookViewId="0">
      <selection activeCell="K29" sqref="K29"/>
    </sheetView>
  </sheetViews>
  <sheetFormatPr defaultColWidth="8.875" defaultRowHeight="14.25"/>
  <cols>
    <col min="1" max="1" width="44.875" style="165" customWidth="1"/>
    <col min="2" max="3" width="12.5" style="166" customWidth="1"/>
    <col min="4" max="4" width="12.5" style="167" customWidth="1"/>
    <col min="5" max="19" width="9" style="166"/>
    <col min="20" max="211" width="8.875" style="166"/>
    <col min="212" max="234" width="9" style="166"/>
    <col min="235" max="243" width="9" style="153"/>
    <col min="244" max="16384" width="8.875" style="153"/>
  </cols>
  <sheetData>
    <row r="1" s="112" customFormat="1" ht="24" customHeight="1" spans="1:2">
      <c r="A1" s="116" t="s">
        <v>893</v>
      </c>
      <c r="B1" s="117"/>
    </row>
    <row r="2" s="162" customFormat="1" ht="42" customHeight="1" spans="1:235">
      <c r="A2" s="168" t="s">
        <v>894</v>
      </c>
      <c r="B2" s="168"/>
      <c r="C2" s="168"/>
      <c r="D2" s="169"/>
      <c r="IA2" s="151"/>
    </row>
    <row r="3" s="154" customFormat="1" ht="27" customHeight="1" spans="1:235">
      <c r="A3" s="170"/>
      <c r="B3" s="120"/>
      <c r="C3" s="120"/>
      <c r="D3" s="120" t="s">
        <v>840</v>
      </c>
      <c r="IA3" s="120"/>
    </row>
    <row r="4" s="163" customFormat="1" ht="30" customHeight="1" spans="1:235">
      <c r="A4" s="171" t="s">
        <v>841</v>
      </c>
      <c r="B4" s="172" t="s">
        <v>842</v>
      </c>
      <c r="C4" s="140" t="s">
        <v>843</v>
      </c>
      <c r="D4" s="140" t="s">
        <v>844</v>
      </c>
      <c r="IA4" s="185"/>
    </row>
    <row r="5" s="164" customFormat="1" ht="23.1" customHeight="1" spans="1:235">
      <c r="A5" s="173" t="s">
        <v>845</v>
      </c>
      <c r="B5" s="132">
        <f>B9</f>
        <v>465</v>
      </c>
      <c r="C5" s="142">
        <f>C9</f>
        <v>465</v>
      </c>
      <c r="D5" s="174">
        <f>C5/B5</f>
        <v>1</v>
      </c>
      <c r="IA5" s="186"/>
    </row>
    <row r="6" s="164" customFormat="1" ht="23.1" customHeight="1" spans="1:235">
      <c r="A6" s="175" t="s">
        <v>846</v>
      </c>
      <c r="B6" s="132"/>
      <c r="C6" s="142"/>
      <c r="D6" s="174"/>
      <c r="IA6" s="186"/>
    </row>
    <row r="7" s="164" customFormat="1" ht="23.1" customHeight="1" spans="1:235">
      <c r="A7" s="175" t="s">
        <v>847</v>
      </c>
      <c r="B7" s="132"/>
      <c r="C7" s="129"/>
      <c r="D7" s="174"/>
      <c r="IA7" s="186"/>
    </row>
    <row r="8" s="164" customFormat="1" ht="23.1" customHeight="1" spans="1:235">
      <c r="A8" s="175" t="s">
        <v>848</v>
      </c>
      <c r="B8" s="176"/>
      <c r="C8" s="129"/>
      <c r="D8" s="174"/>
      <c r="IA8" s="186"/>
    </row>
    <row r="9" s="164" customFormat="1" ht="23.1" customHeight="1" spans="1:235">
      <c r="A9" s="175" t="s">
        <v>849</v>
      </c>
      <c r="B9" s="176">
        <v>465</v>
      </c>
      <c r="C9" s="129">
        <v>465</v>
      </c>
      <c r="D9" s="174">
        <f t="shared" ref="D9" si="0">C9/B9</f>
        <v>1</v>
      </c>
      <c r="IA9" s="186"/>
    </row>
    <row r="10" s="164" customFormat="1" ht="23.1" customHeight="1" spans="1:235">
      <c r="A10" s="173" t="s">
        <v>850</v>
      </c>
      <c r="B10" s="177"/>
      <c r="C10" s="142"/>
      <c r="D10" s="178"/>
      <c r="IA10" s="186"/>
    </row>
    <row r="11" s="164" customFormat="1" ht="23.1" customHeight="1" spans="1:235">
      <c r="A11" s="175" t="s">
        <v>851</v>
      </c>
      <c r="B11" s="176"/>
      <c r="C11" s="129"/>
      <c r="D11" s="179"/>
      <c r="IA11" s="186"/>
    </row>
    <row r="12" s="164" customFormat="1" ht="23.1" customHeight="1" spans="1:235">
      <c r="A12" s="175" t="s">
        <v>852</v>
      </c>
      <c r="B12" s="176"/>
      <c r="C12" s="129"/>
      <c r="D12" s="179"/>
      <c r="IA12" s="186"/>
    </row>
    <row r="13" s="164" customFormat="1" ht="23.1" customHeight="1" spans="1:235">
      <c r="A13" s="175" t="s">
        <v>853</v>
      </c>
      <c r="B13" s="176"/>
      <c r="C13" s="129"/>
      <c r="D13" s="179"/>
      <c r="IA13" s="186"/>
    </row>
    <row r="14" s="164" customFormat="1" ht="23.1" customHeight="1" spans="1:235">
      <c r="A14" s="180" t="s">
        <v>854</v>
      </c>
      <c r="B14" s="176"/>
      <c r="C14" s="129"/>
      <c r="D14" s="179"/>
      <c r="IA14" s="186"/>
    </row>
    <row r="15" s="164" customFormat="1" ht="23.1" customHeight="1" spans="1:235">
      <c r="A15" s="173" t="s">
        <v>855</v>
      </c>
      <c r="B15" s="132"/>
      <c r="C15" s="142"/>
      <c r="D15" s="178"/>
      <c r="IA15" s="186"/>
    </row>
    <row r="16" s="164" customFormat="1" ht="23.1" customHeight="1" spans="1:235">
      <c r="A16" s="175" t="s">
        <v>856</v>
      </c>
      <c r="B16" s="176"/>
      <c r="C16" s="129"/>
      <c r="D16" s="179"/>
      <c r="IA16" s="186"/>
    </row>
    <row r="17" s="164" customFormat="1" ht="23.1" customHeight="1" spans="1:235">
      <c r="A17" s="175" t="s">
        <v>857</v>
      </c>
      <c r="B17" s="176"/>
      <c r="C17" s="129"/>
      <c r="D17" s="179"/>
      <c r="IA17" s="186"/>
    </row>
    <row r="18" s="164" customFormat="1" ht="23.1" customHeight="1" spans="1:235">
      <c r="A18" s="175" t="s">
        <v>858</v>
      </c>
      <c r="B18" s="176"/>
      <c r="C18" s="129"/>
      <c r="D18" s="179"/>
      <c r="IA18" s="186"/>
    </row>
    <row r="19" s="164" customFormat="1" ht="23.1" customHeight="1" spans="1:235">
      <c r="A19" s="175" t="s">
        <v>895</v>
      </c>
      <c r="B19" s="176"/>
      <c r="C19" s="129"/>
      <c r="D19" s="179"/>
      <c r="IA19" s="186"/>
    </row>
    <row r="20" s="164" customFormat="1" ht="23.1" customHeight="1" spans="1:235">
      <c r="A20" s="175" t="s">
        <v>859</v>
      </c>
      <c r="B20" s="176"/>
      <c r="C20" s="129"/>
      <c r="D20" s="179"/>
      <c r="IA20" s="186"/>
    </row>
    <row r="21" s="164" customFormat="1" ht="23.1" customHeight="1" spans="1:235">
      <c r="A21" s="173" t="s">
        <v>860</v>
      </c>
      <c r="B21" s="132"/>
      <c r="C21" s="142"/>
      <c r="D21" s="178"/>
      <c r="IA21" s="186"/>
    </row>
    <row r="22" s="164" customFormat="1" ht="23.1" customHeight="1" spans="1:235">
      <c r="A22" s="181" t="s">
        <v>861</v>
      </c>
      <c r="B22" s="182"/>
      <c r="C22" s="129"/>
      <c r="D22" s="179"/>
      <c r="IA22" s="186"/>
    </row>
    <row r="23" s="164" customFormat="1" ht="23.1" customHeight="1" spans="1:235">
      <c r="A23" s="181" t="s">
        <v>862</v>
      </c>
      <c r="B23" s="182"/>
      <c r="C23" s="129"/>
      <c r="D23" s="179"/>
      <c r="IA23" s="186"/>
    </row>
    <row r="24" s="164" customFormat="1" ht="23.1" customHeight="1" spans="1:235">
      <c r="A24" s="181" t="s">
        <v>863</v>
      </c>
      <c r="B24" s="182"/>
      <c r="C24" s="129"/>
      <c r="D24" s="179"/>
      <c r="IA24" s="186"/>
    </row>
    <row r="25" s="164" customFormat="1" ht="23.1" customHeight="1" spans="1:235">
      <c r="A25" s="173" t="s">
        <v>864</v>
      </c>
      <c r="B25" s="132"/>
      <c r="C25" s="142"/>
      <c r="D25" s="178"/>
      <c r="IA25" s="186"/>
    </row>
    <row r="26" s="164" customFormat="1" ht="23.1" customHeight="1" spans="1:235">
      <c r="A26" s="175" t="s">
        <v>865</v>
      </c>
      <c r="B26" s="176"/>
      <c r="C26" s="129"/>
      <c r="D26" s="179"/>
      <c r="IA26" s="186"/>
    </row>
    <row r="27" s="164" customFormat="1" ht="23.1" customHeight="1" spans="1:235">
      <c r="A27" s="144"/>
      <c r="B27" s="176"/>
      <c r="C27" s="129"/>
      <c r="D27" s="178"/>
      <c r="IA27" s="186"/>
    </row>
    <row r="28" s="164" customFormat="1" ht="23.1" customHeight="1" spans="1:235">
      <c r="A28" s="183" t="s">
        <v>866</v>
      </c>
      <c r="B28" s="177">
        <f>B5</f>
        <v>465</v>
      </c>
      <c r="C28" s="177">
        <f t="shared" ref="C28:D28" si="1">C5</f>
        <v>465</v>
      </c>
      <c r="D28" s="184">
        <f t="shared" si="1"/>
        <v>1</v>
      </c>
      <c r="IA28" s="186"/>
    </row>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sheetData>
  <mergeCells count="1">
    <mergeCell ref="A2:D2"/>
  </mergeCells>
  <printOptions horizontalCentered="1"/>
  <pageMargins left="0.590277777777778" right="0.590277777777778" top="0.786805555555556" bottom="0.786805555555556" header="0.5" footer="0.5"/>
  <pageSetup paperSize="9" fitToHeight="0"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3"/>
  <sheetViews>
    <sheetView showZeros="0" view="pageBreakPreview" zoomScaleNormal="100" workbookViewId="0">
      <selection activeCell="J20" sqref="J20"/>
    </sheetView>
  </sheetViews>
  <sheetFormatPr defaultColWidth="8.875" defaultRowHeight="14.25" outlineLevelCol="6"/>
  <cols>
    <col min="1" max="1" width="43.625" style="153" customWidth="1"/>
    <col min="2" max="4" width="13.5" style="153" customWidth="1"/>
    <col min="5" max="21" width="9" style="153"/>
    <col min="22" max="16384" width="8.875" style="153"/>
  </cols>
  <sheetData>
    <row r="1" s="112" customFormat="1" ht="24" customHeight="1" spans="1:2">
      <c r="A1" s="116" t="s">
        <v>896</v>
      </c>
      <c r="B1" s="117"/>
    </row>
    <row r="2" s="151" customFormat="1" ht="42" customHeight="1" spans="1:7">
      <c r="A2" s="118" t="s">
        <v>897</v>
      </c>
      <c r="B2" s="119"/>
      <c r="C2" s="119"/>
      <c r="D2" s="119"/>
      <c r="G2" s="161"/>
    </row>
    <row r="3" s="120" customFormat="1" ht="27" customHeight="1" spans="1:4">
      <c r="A3" s="154"/>
      <c r="D3" s="120" t="s">
        <v>840</v>
      </c>
    </row>
    <row r="4" s="152" customFormat="1" ht="30" customHeight="1" spans="1:4">
      <c r="A4" s="121" t="s">
        <v>799</v>
      </c>
      <c r="B4" s="140" t="s">
        <v>842</v>
      </c>
      <c r="C4" s="140" t="s">
        <v>843</v>
      </c>
      <c r="D4" s="140" t="s">
        <v>844</v>
      </c>
    </row>
    <row r="5" s="152" customFormat="1" ht="24" customHeight="1" spans="1:4">
      <c r="A5" s="143" t="s">
        <v>869</v>
      </c>
      <c r="B5" s="132">
        <f>B9</f>
        <v>36</v>
      </c>
      <c r="C5" s="132">
        <f>C9</f>
        <v>17</v>
      </c>
      <c r="D5" s="155">
        <f>C5/B5</f>
        <v>0.472222222222222</v>
      </c>
    </row>
    <row r="6" s="152" customFormat="1" ht="24" customHeight="1" spans="1:4">
      <c r="A6" s="156" t="s">
        <v>898</v>
      </c>
      <c r="B6" s="132"/>
      <c r="C6" s="132"/>
      <c r="D6" s="155"/>
    </row>
    <row r="7" ht="24" customHeight="1" spans="1:4">
      <c r="A7" s="157" t="s">
        <v>871</v>
      </c>
      <c r="B7" s="128"/>
      <c r="C7" s="128"/>
      <c r="D7" s="158"/>
    </row>
    <row r="8" ht="24" customHeight="1" spans="1:4">
      <c r="A8" s="157" t="s">
        <v>872</v>
      </c>
      <c r="B8" s="128"/>
      <c r="C8" s="128"/>
      <c r="D8" s="158"/>
    </row>
    <row r="9" ht="24" customHeight="1" spans="1:4">
      <c r="A9" s="157" t="s">
        <v>874</v>
      </c>
      <c r="B9" s="128">
        <v>36</v>
      </c>
      <c r="C9" s="128">
        <v>17</v>
      </c>
      <c r="D9" s="155">
        <f>C9/B9</f>
        <v>0.472222222222222</v>
      </c>
    </row>
    <row r="10" ht="24" customHeight="1" spans="1:4">
      <c r="A10" s="143" t="s">
        <v>875</v>
      </c>
      <c r="B10" s="132">
        <f>B14</f>
        <v>0</v>
      </c>
      <c r="C10" s="132">
        <f>C14</f>
        <v>0</v>
      </c>
      <c r="D10" s="130"/>
    </row>
    <row r="11" ht="24" customHeight="1" spans="1:4">
      <c r="A11" s="157" t="s">
        <v>876</v>
      </c>
      <c r="B11" s="128"/>
      <c r="C11" s="128"/>
      <c r="D11" s="130"/>
    </row>
    <row r="12" ht="24" customHeight="1" spans="1:4">
      <c r="A12" s="157" t="s">
        <v>877</v>
      </c>
      <c r="B12" s="128"/>
      <c r="C12" s="128"/>
      <c r="D12" s="130"/>
    </row>
    <row r="13" ht="24" customHeight="1" spans="1:4">
      <c r="A13" s="157" t="s">
        <v>878</v>
      </c>
      <c r="B13" s="128"/>
      <c r="C13" s="128"/>
      <c r="D13" s="130"/>
    </row>
    <row r="14" ht="24" customHeight="1" spans="1:4">
      <c r="A14" s="126" t="s">
        <v>879</v>
      </c>
      <c r="B14" s="159">
        <v>0</v>
      </c>
      <c r="C14" s="128"/>
      <c r="D14" s="130"/>
    </row>
    <row r="15" ht="24" customHeight="1" spans="1:4">
      <c r="A15" s="143" t="s">
        <v>880</v>
      </c>
      <c r="B15" s="132"/>
      <c r="C15" s="132"/>
      <c r="D15" s="130"/>
    </row>
    <row r="16" ht="24" customHeight="1" spans="1:4">
      <c r="A16" s="157" t="s">
        <v>881</v>
      </c>
      <c r="B16" s="159"/>
      <c r="C16" s="128"/>
      <c r="D16" s="130"/>
    </row>
    <row r="17" ht="24" customHeight="1" spans="1:4">
      <c r="A17" s="143" t="s">
        <v>882</v>
      </c>
      <c r="B17" s="132"/>
      <c r="C17" s="132">
        <f>C18</f>
        <v>0</v>
      </c>
      <c r="D17" s="130"/>
    </row>
    <row r="18" ht="24" customHeight="1" spans="1:4">
      <c r="A18" s="126" t="s">
        <v>883</v>
      </c>
      <c r="B18" s="128"/>
      <c r="C18" s="128"/>
      <c r="D18" s="130"/>
    </row>
    <row r="19" ht="24" customHeight="1" spans="1:4">
      <c r="A19" s="125"/>
      <c r="B19" s="128"/>
      <c r="C19" s="129"/>
      <c r="D19" s="130"/>
    </row>
    <row r="20" ht="24" customHeight="1" spans="1:4">
      <c r="A20" s="131" t="s">
        <v>884</v>
      </c>
      <c r="B20" s="132">
        <f>B5+B10</f>
        <v>36</v>
      </c>
      <c r="C20" s="132">
        <f>C5+C10</f>
        <v>17</v>
      </c>
      <c r="D20" s="160">
        <f>C20/B20</f>
        <v>0.472222222222222</v>
      </c>
    </row>
    <row r="21" ht="24" customHeight="1" spans="1:1">
      <c r="A21" s="152"/>
    </row>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sheetData>
  <mergeCells count="1">
    <mergeCell ref="A2:D2"/>
  </mergeCells>
  <printOptions horizontalCentered="1"/>
  <pageMargins left="0.590277777777778" right="0.590277777777778" top="0.786805555555556" bottom="0.786805555555556"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5"/>
  <sheetViews>
    <sheetView showZeros="0" view="pageBreakPreview" zoomScaleNormal="100" workbookViewId="0">
      <selection activeCell="C18" sqref="C18"/>
    </sheetView>
  </sheetViews>
  <sheetFormatPr defaultColWidth="8.875" defaultRowHeight="14.25" outlineLevelCol="3"/>
  <cols>
    <col min="1" max="1" width="32.625" style="136" customWidth="1"/>
    <col min="2" max="2" width="12.625" style="136" customWidth="1"/>
    <col min="3" max="3" width="32.625" style="136" customWidth="1"/>
    <col min="4" max="4" width="12.625" style="136" customWidth="1"/>
    <col min="5" max="19" width="9" style="136"/>
    <col min="20" max="16384" width="8.875" style="136"/>
  </cols>
  <sheetData>
    <row r="1" s="112" customFormat="1" ht="24" customHeight="1" spans="1:2">
      <c r="A1" s="116" t="s">
        <v>899</v>
      </c>
      <c r="B1" s="117"/>
    </row>
    <row r="2" s="133" customFormat="1" ht="42" customHeight="1" spans="1:4">
      <c r="A2" s="137" t="s">
        <v>900</v>
      </c>
      <c r="B2" s="137"/>
      <c r="C2" s="137"/>
      <c r="D2" s="137"/>
    </row>
    <row r="3" s="134" customFormat="1" ht="27" customHeight="1" spans="2:4">
      <c r="B3" s="138"/>
      <c r="C3" s="138"/>
      <c r="D3" s="138" t="s">
        <v>40</v>
      </c>
    </row>
    <row r="4" s="135" customFormat="1" ht="30" customHeight="1" spans="1:4">
      <c r="A4" s="139" t="s">
        <v>105</v>
      </c>
      <c r="B4" s="140" t="s">
        <v>42</v>
      </c>
      <c r="C4" s="139" t="s">
        <v>106</v>
      </c>
      <c r="D4" s="140" t="s">
        <v>42</v>
      </c>
    </row>
    <row r="5" s="135" customFormat="1" ht="24" customHeight="1" spans="1:4">
      <c r="A5" s="141" t="s">
        <v>887</v>
      </c>
      <c r="B5" s="142">
        <f>'23.2026年屏山县级国有资本经营预算收入预算表'!C28</f>
        <v>465</v>
      </c>
      <c r="C5" s="143" t="s">
        <v>888</v>
      </c>
      <c r="D5" s="142">
        <f>'24.2026年屏山县级国有资本经营预算支出预算表'!C20</f>
        <v>17</v>
      </c>
    </row>
    <row r="6" s="135" customFormat="1" ht="24" customHeight="1" spans="1:4">
      <c r="A6" s="141" t="s">
        <v>109</v>
      </c>
      <c r="B6" s="142">
        <f>B7+B9</f>
        <v>17</v>
      </c>
      <c r="C6" s="141" t="s">
        <v>110</v>
      </c>
      <c r="D6" s="142">
        <f>D9</f>
        <v>465</v>
      </c>
    </row>
    <row r="7" ht="24" customHeight="1" spans="1:4">
      <c r="A7" s="144" t="s">
        <v>889</v>
      </c>
      <c r="B7" s="129">
        <v>11</v>
      </c>
      <c r="C7" s="145" t="s">
        <v>901</v>
      </c>
      <c r="D7" s="129"/>
    </row>
    <row r="8" ht="24" customHeight="1" spans="1:4">
      <c r="A8" s="144" t="s">
        <v>902</v>
      </c>
      <c r="B8" s="129"/>
      <c r="C8" s="144" t="s">
        <v>890</v>
      </c>
      <c r="D8" s="129"/>
    </row>
    <row r="9" ht="24" customHeight="1" spans="1:4">
      <c r="A9" s="144" t="s">
        <v>891</v>
      </c>
      <c r="B9" s="129">
        <v>6</v>
      </c>
      <c r="C9" s="145" t="s">
        <v>892</v>
      </c>
      <c r="D9" s="129">
        <v>465</v>
      </c>
    </row>
    <row r="10" ht="24" customHeight="1" spans="1:4">
      <c r="A10" s="146"/>
      <c r="B10" s="147"/>
      <c r="C10" s="148"/>
      <c r="D10" s="147"/>
    </row>
    <row r="11" ht="24" customHeight="1" spans="1:4">
      <c r="A11" s="149" t="s">
        <v>153</v>
      </c>
      <c r="B11" s="150">
        <f>B5+B6</f>
        <v>482</v>
      </c>
      <c r="C11" s="149" t="s">
        <v>154</v>
      </c>
      <c r="D11" s="150">
        <f>D5+D6</f>
        <v>482</v>
      </c>
    </row>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D2"/>
  </mergeCells>
  <printOptions horizontalCentered="1"/>
  <pageMargins left="0.590277777777778" right="0.590277777777778" top="0.786805555555556" bottom="0.786805555555556" header="0.5" footer="0.5"/>
  <pageSetup paperSize="9" scale="93" fitToHeight="0"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7"/>
  <sheetViews>
    <sheetView view="pageBreakPreview" zoomScaleNormal="100" workbookViewId="0">
      <selection activeCell="A16" sqref="A16"/>
    </sheetView>
  </sheetViews>
  <sheetFormatPr defaultColWidth="60.625" defaultRowHeight="13.5" outlineLevelCol="3"/>
  <cols>
    <col min="1" max="1" width="45" style="115" customWidth="1"/>
    <col min="2" max="4" width="11.25" style="115" customWidth="1"/>
    <col min="5" max="32" width="9" style="115" customWidth="1"/>
    <col min="33" max="16384" width="60.625" style="115"/>
  </cols>
  <sheetData>
    <row r="1" s="112" customFormat="1" ht="24" customHeight="1" spans="1:2">
      <c r="A1" s="116" t="s">
        <v>903</v>
      </c>
      <c r="B1" s="117"/>
    </row>
    <row r="2" s="113" customFormat="1" ht="60" customHeight="1" spans="1:4">
      <c r="A2" s="118" t="s">
        <v>904</v>
      </c>
      <c r="B2" s="119"/>
      <c r="C2" s="119"/>
      <c r="D2" s="119"/>
    </row>
    <row r="3" s="114" customFormat="1" ht="27" customHeight="1" spans="4:4">
      <c r="D3" s="120" t="s">
        <v>840</v>
      </c>
    </row>
    <row r="4" ht="36.75" customHeight="1" spans="1:4">
      <c r="A4" s="121" t="s">
        <v>905</v>
      </c>
      <c r="B4" s="122" t="s">
        <v>906</v>
      </c>
      <c r="C4" s="122" t="s">
        <v>42</v>
      </c>
      <c r="D4" s="122" t="s">
        <v>907</v>
      </c>
    </row>
    <row r="5" ht="24" customHeight="1" spans="1:4">
      <c r="A5" s="123" t="s">
        <v>869</v>
      </c>
      <c r="B5" s="124"/>
      <c r="C5" s="124"/>
      <c r="D5" s="124"/>
    </row>
    <row r="6" ht="24" customHeight="1" spans="1:4">
      <c r="A6" s="125" t="s">
        <v>898</v>
      </c>
      <c r="B6" s="124"/>
      <c r="C6" s="124"/>
      <c r="D6" s="124"/>
    </row>
    <row r="7" ht="24" customHeight="1" spans="1:4">
      <c r="A7" s="126" t="s">
        <v>871</v>
      </c>
      <c r="B7" s="124"/>
      <c r="C7" s="124"/>
      <c r="D7" s="124"/>
    </row>
    <row r="8" ht="24" customHeight="1" spans="1:4">
      <c r="A8" s="126" t="s">
        <v>872</v>
      </c>
      <c r="B8" s="124"/>
      <c r="C8" s="124"/>
      <c r="D8" s="124"/>
    </row>
    <row r="9" ht="24" customHeight="1" spans="1:4">
      <c r="A9" s="126" t="s">
        <v>908</v>
      </c>
      <c r="B9" s="124"/>
      <c r="C9" s="124"/>
      <c r="D9" s="124"/>
    </row>
    <row r="10" ht="24" customHeight="1" spans="1:4">
      <c r="A10" s="126" t="s">
        <v>874</v>
      </c>
      <c r="B10" s="124"/>
      <c r="C10" s="124"/>
      <c r="D10" s="124"/>
    </row>
    <row r="11" ht="24" customHeight="1" spans="1:4">
      <c r="A11" s="127" t="s">
        <v>908</v>
      </c>
      <c r="B11" s="124"/>
      <c r="C11" s="124"/>
      <c r="D11" s="124"/>
    </row>
    <row r="12" ht="24" customHeight="1" spans="1:4">
      <c r="A12" s="127" t="s">
        <v>908</v>
      </c>
      <c r="B12" s="124"/>
      <c r="C12" s="124"/>
      <c r="D12" s="124"/>
    </row>
    <row r="13" ht="24" customHeight="1" spans="1:4">
      <c r="A13" s="125"/>
      <c r="B13" s="128"/>
      <c r="C13" s="129"/>
      <c r="D13" s="130"/>
    </row>
    <row r="14" ht="24" customHeight="1" spans="1:4">
      <c r="A14" s="131" t="s">
        <v>72</v>
      </c>
      <c r="B14" s="132"/>
      <c r="C14" s="132"/>
      <c r="D14" s="130"/>
    </row>
    <row r="15" ht="24" customHeight="1" spans="1:1">
      <c r="A15" s="115" t="s">
        <v>688</v>
      </c>
    </row>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sheetData>
  <mergeCells count="1">
    <mergeCell ref="A2:D2"/>
  </mergeCells>
  <printOptions horizontalCentered="1"/>
  <pageMargins left="0.590277777777778" right="0.590277777777778" top="0.786805555555556" bottom="0.786805555555556"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9"/>
  <sheetViews>
    <sheetView view="pageBreakPreview" zoomScaleNormal="100" workbookViewId="0">
      <pane ySplit="6" topLeftCell="A7" activePane="bottomLeft" state="frozen"/>
      <selection/>
      <selection pane="bottomLeft" activeCell="C14" sqref="C14"/>
    </sheetView>
  </sheetViews>
  <sheetFormatPr defaultColWidth="9" defaultRowHeight="13.5" outlineLevelCol="6"/>
  <cols>
    <col min="1" max="1" width="26.25" style="94" customWidth="1"/>
    <col min="2" max="2" width="13.25" style="94" customWidth="1"/>
    <col min="3" max="4" width="11.875" style="94" customWidth="1"/>
    <col min="5" max="5" width="13.25" style="94" customWidth="1"/>
    <col min="6" max="7" width="11.875" style="94" customWidth="1"/>
    <col min="8" max="16384" width="9" style="94"/>
  </cols>
  <sheetData>
    <row r="1" s="41" customFormat="1" ht="24" customHeight="1" spans="1:1">
      <c r="A1" s="107" t="s">
        <v>909</v>
      </c>
    </row>
    <row r="2" s="42" customFormat="1" ht="42" customHeight="1" spans="1:7">
      <c r="A2" s="96" t="s">
        <v>910</v>
      </c>
      <c r="B2" s="96"/>
      <c r="C2" s="96"/>
      <c r="D2" s="96"/>
      <c r="E2" s="96"/>
      <c r="F2" s="96"/>
      <c r="G2" s="96"/>
    </row>
    <row r="3" s="93" customFormat="1" ht="27" customHeight="1" spans="1:7">
      <c r="A3" s="35"/>
      <c r="B3" s="35"/>
      <c r="C3" s="43"/>
      <c r="D3" s="43"/>
      <c r="E3" s="43"/>
      <c r="F3" s="43"/>
      <c r="G3" s="35" t="s">
        <v>40</v>
      </c>
    </row>
    <row r="4" s="94" customFormat="1" ht="26.1" customHeight="1" spans="1:7">
      <c r="A4" s="29" t="s">
        <v>911</v>
      </c>
      <c r="B4" s="29" t="s">
        <v>912</v>
      </c>
      <c r="C4" s="29"/>
      <c r="D4" s="29"/>
      <c r="E4" s="29" t="s">
        <v>913</v>
      </c>
      <c r="F4" s="29"/>
      <c r="G4" s="29"/>
    </row>
    <row r="5" s="94" customFormat="1" ht="24" customHeight="1" spans="1:7">
      <c r="A5" s="29"/>
      <c r="B5" s="29" t="s">
        <v>72</v>
      </c>
      <c r="C5" s="29" t="s">
        <v>914</v>
      </c>
      <c r="D5" s="29" t="s">
        <v>915</v>
      </c>
      <c r="E5" s="29" t="s">
        <v>72</v>
      </c>
      <c r="F5" s="29" t="s">
        <v>914</v>
      </c>
      <c r="G5" s="29" t="s">
        <v>915</v>
      </c>
    </row>
    <row r="6" s="94" customFormat="1" ht="24" customHeight="1" spans="1:7">
      <c r="A6" s="29" t="s">
        <v>916</v>
      </c>
      <c r="B6" s="29" t="s">
        <v>917</v>
      </c>
      <c r="C6" s="29" t="s">
        <v>918</v>
      </c>
      <c r="D6" s="29" t="s">
        <v>919</v>
      </c>
      <c r="E6" s="29" t="s">
        <v>920</v>
      </c>
      <c r="F6" s="29" t="s">
        <v>921</v>
      </c>
      <c r="G6" s="29" t="s">
        <v>922</v>
      </c>
    </row>
    <row r="7" s="95" customFormat="1" ht="24" customHeight="1" spans="1:7">
      <c r="A7" s="28" t="s">
        <v>923</v>
      </c>
      <c r="B7" s="108">
        <f>C7+D7</f>
        <v>726054.8</v>
      </c>
      <c r="C7" s="108">
        <v>238723</v>
      </c>
      <c r="D7" s="108">
        <v>487331.8</v>
      </c>
      <c r="E7" s="105">
        <f>F7+G7</f>
        <v>698330.82</v>
      </c>
      <c r="F7" s="105">
        <v>232716.62</v>
      </c>
      <c r="G7" s="105">
        <v>465614.2</v>
      </c>
    </row>
    <row r="8" s="95" customFormat="1" ht="24" customHeight="1" spans="1:7">
      <c r="A8" s="28" t="s">
        <v>924</v>
      </c>
      <c r="B8" s="108"/>
      <c r="C8" s="105"/>
      <c r="D8" s="105"/>
      <c r="E8" s="105"/>
      <c r="F8" s="111"/>
      <c r="G8" s="111"/>
    </row>
    <row r="9" s="95" customFormat="1" ht="24" customHeight="1" spans="1:7">
      <c r="A9" s="28" t="s">
        <v>925</v>
      </c>
      <c r="B9" s="108"/>
      <c r="C9" s="105"/>
      <c r="D9" s="105"/>
      <c r="E9" s="105"/>
      <c r="F9" s="105"/>
      <c r="G9" s="105"/>
    </row>
    <row r="10" s="94" customFormat="1" ht="24" customHeight="1" spans="1:7">
      <c r="A10" s="30" t="s">
        <v>926</v>
      </c>
      <c r="B10" s="100"/>
      <c r="C10" s="109"/>
      <c r="D10" s="109"/>
      <c r="E10" s="109"/>
      <c r="F10" s="109"/>
      <c r="G10" s="109"/>
    </row>
    <row r="11" s="94" customFormat="1" ht="24" customHeight="1" spans="1:7">
      <c r="A11" s="30" t="s">
        <v>927</v>
      </c>
      <c r="B11" s="100"/>
      <c r="C11" s="109"/>
      <c r="D11" s="109"/>
      <c r="E11" s="109"/>
      <c r="F11" s="109"/>
      <c r="G11" s="109"/>
    </row>
    <row r="12" s="94" customFormat="1" ht="24" customHeight="1" spans="1:7">
      <c r="A12" s="29"/>
      <c r="B12" s="100"/>
      <c r="C12" s="109"/>
      <c r="D12" s="109"/>
      <c r="E12" s="109"/>
      <c r="F12" s="109"/>
      <c r="G12" s="109"/>
    </row>
    <row r="13" s="94" customFormat="1" ht="24" customHeight="1" spans="1:7">
      <c r="A13" s="29"/>
      <c r="B13" s="100"/>
      <c r="C13" s="109"/>
      <c r="D13" s="109"/>
      <c r="E13" s="109"/>
      <c r="F13" s="109"/>
      <c r="G13" s="109"/>
    </row>
    <row r="14" s="94" customFormat="1" ht="24" customHeight="1" spans="1:7">
      <c r="A14" s="29"/>
      <c r="B14" s="100"/>
      <c r="C14" s="109"/>
      <c r="D14" s="109"/>
      <c r="E14" s="109"/>
      <c r="F14" s="109"/>
      <c r="G14" s="109"/>
    </row>
    <row r="15" s="94" customFormat="1" ht="24" customHeight="1" spans="1:7">
      <c r="A15" s="30"/>
      <c r="B15" s="100"/>
      <c r="C15" s="109"/>
      <c r="D15" s="109"/>
      <c r="E15" s="109"/>
      <c r="F15" s="109"/>
      <c r="G15" s="109"/>
    </row>
    <row r="16" s="94" customFormat="1" ht="24" customHeight="1" spans="1:7">
      <c r="A16" s="29"/>
      <c r="B16" s="103"/>
      <c r="C16" s="110"/>
      <c r="D16" s="110"/>
      <c r="E16" s="110"/>
      <c r="F16" s="110"/>
      <c r="G16" s="110"/>
    </row>
    <row r="17" s="94" customFormat="1" ht="44.1" customHeight="1" spans="1:7">
      <c r="A17" s="99" t="s">
        <v>928</v>
      </c>
      <c r="B17" s="99"/>
      <c r="C17" s="99"/>
      <c r="D17" s="99"/>
      <c r="E17" s="99"/>
      <c r="F17" s="99"/>
      <c r="G17" s="99"/>
    </row>
    <row r="18" s="94" customFormat="1" ht="24" customHeight="1"/>
    <row r="19" s="94" customFormat="1" ht="24" customHeight="1"/>
    <row r="20" s="94" customFormat="1" ht="24" customHeight="1"/>
    <row r="21" s="94" customFormat="1" ht="24" customHeight="1"/>
    <row r="22" s="94" customFormat="1" ht="24" customHeight="1"/>
    <row r="23" s="94" customFormat="1" ht="24" customHeight="1"/>
    <row r="24" s="94" customFormat="1" ht="24" customHeight="1"/>
    <row r="25" s="94" customFormat="1" ht="24" customHeight="1"/>
    <row r="26" s="94" customFormat="1" ht="24" customHeight="1"/>
    <row r="27" s="94" customFormat="1" ht="24" customHeight="1"/>
    <row r="28" s="94" customFormat="1" ht="24" customHeight="1"/>
    <row r="29" s="94" customFormat="1" ht="24" customHeight="1"/>
    <row r="30" s="94" customFormat="1" ht="24" customHeight="1"/>
    <row r="31" s="94" customFormat="1" ht="24" customHeight="1"/>
    <row r="32" s="94" customFormat="1" ht="24" customHeight="1"/>
    <row r="33" s="94" customFormat="1" ht="24" customHeight="1"/>
    <row r="34" s="94" customFormat="1" ht="24" customHeight="1"/>
    <row r="35" s="94" customFormat="1" ht="24" customHeight="1"/>
    <row r="36" s="94" customFormat="1" ht="24" customHeight="1"/>
    <row r="37" s="94" customFormat="1" ht="24" customHeight="1"/>
    <row r="38" s="94" customFormat="1" ht="24" customHeight="1"/>
    <row r="39" s="94" customFormat="1" ht="24" customHeight="1"/>
    <row r="40" s="94" customFormat="1" ht="24" customHeight="1"/>
    <row r="41" s="94" customFormat="1" ht="24" customHeight="1"/>
    <row r="42" s="94" customFormat="1" ht="24" customHeight="1"/>
    <row r="43" s="94" customFormat="1" ht="24" customHeight="1"/>
    <row r="44" s="94" customFormat="1" ht="24" customHeight="1"/>
    <row r="45" s="94" customFormat="1" ht="24" customHeight="1"/>
    <row r="46" s="94" customFormat="1" ht="24" customHeight="1"/>
    <row r="47" s="94" customFormat="1" ht="24" customHeight="1"/>
    <row r="48" s="94" customFormat="1" ht="24" customHeight="1"/>
    <row r="49" s="94" customFormat="1" ht="24" customHeight="1"/>
    <row r="50" s="94" customFormat="1" ht="24" customHeight="1"/>
    <row r="51" s="94" customFormat="1" ht="24" customHeight="1"/>
    <row r="52" s="94" customFormat="1" ht="24" customHeight="1"/>
    <row r="53" s="94" customFormat="1" ht="24" customHeight="1"/>
    <row r="54" s="94" customFormat="1" ht="24" customHeight="1"/>
    <row r="55" s="94" customFormat="1" ht="24" customHeight="1"/>
    <row r="56" s="94" customFormat="1" ht="24" customHeight="1"/>
    <row r="57" s="94" customFormat="1" ht="24" customHeight="1"/>
    <row r="58" s="94" customFormat="1" ht="24" customHeight="1"/>
    <row r="59" s="94" customFormat="1" ht="24" customHeight="1"/>
    <row r="60" s="94" customFormat="1" ht="24" customHeight="1"/>
    <row r="61" s="94" customFormat="1" ht="24" customHeight="1"/>
    <row r="62" s="94" customFormat="1" ht="24" customHeight="1"/>
    <row r="63" s="94" customFormat="1" ht="24" customHeight="1"/>
    <row r="64" s="94" customFormat="1" ht="24" customHeight="1"/>
    <row r="65" s="94" customFormat="1" ht="24" customHeight="1"/>
    <row r="66" s="94" customFormat="1" ht="24" customHeight="1"/>
    <row r="67" s="94" customFormat="1" ht="24" customHeight="1"/>
    <row r="68" s="94" customFormat="1" ht="24" customHeight="1"/>
    <row r="69" s="94" customFormat="1" ht="24" customHeight="1"/>
    <row r="70" s="94" customFormat="1" ht="24" customHeight="1"/>
    <row r="71" s="94" customFormat="1" ht="24" customHeight="1"/>
    <row r="72" s="94" customFormat="1" ht="24" customHeight="1"/>
    <row r="73" s="94" customFormat="1" ht="24" customHeight="1"/>
    <row r="74" s="94" customFormat="1" ht="24" customHeight="1"/>
    <row r="75" s="94" customFormat="1" ht="24" customHeight="1"/>
    <row r="76" s="94" customFormat="1" ht="24" customHeight="1"/>
    <row r="77" s="94" customFormat="1" ht="24" customHeight="1"/>
    <row r="78" s="94" customFormat="1" ht="24" customHeight="1"/>
    <row r="79" s="94" customFormat="1" ht="24" customHeight="1"/>
    <row r="80" s="94" customFormat="1" ht="24" customHeight="1"/>
    <row r="81" s="94" customFormat="1" ht="24" customHeight="1"/>
    <row r="82" s="94" customFormat="1" ht="24" customHeight="1"/>
    <row r="83" s="94" customFormat="1" ht="24" customHeight="1"/>
    <row r="84" s="94" customFormat="1" ht="24" customHeight="1"/>
    <row r="85" s="94" customFormat="1" ht="24" customHeight="1"/>
    <row r="86" s="94" customFormat="1" ht="24" customHeight="1"/>
    <row r="87" s="94" customFormat="1" ht="24" customHeight="1"/>
    <row r="88" s="94" customFormat="1" ht="24" customHeight="1"/>
    <row r="89" s="94" customFormat="1" ht="24" customHeight="1"/>
    <row r="90" s="94" customFormat="1" ht="24" customHeight="1"/>
    <row r="91" s="94" customFormat="1" ht="24" customHeight="1"/>
    <row r="92" s="94" customFormat="1" ht="24" customHeight="1"/>
    <row r="93" s="94" customFormat="1" ht="24" customHeight="1"/>
    <row r="94" s="94" customFormat="1" ht="24" customHeight="1"/>
    <row r="95" s="94" customFormat="1" ht="24" customHeight="1"/>
    <row r="96" s="94" customFormat="1" ht="24" customHeight="1"/>
    <row r="97" s="94" customFormat="1" ht="24" customHeight="1"/>
    <row r="98" s="94" customFormat="1" ht="24" customHeight="1"/>
    <row r="99" s="94" customFormat="1" ht="24" customHeight="1"/>
  </sheetData>
  <mergeCells count="5">
    <mergeCell ref="A2:G2"/>
    <mergeCell ref="B4:D4"/>
    <mergeCell ref="E4:G4"/>
    <mergeCell ref="A17:G17"/>
    <mergeCell ref="A4:A5"/>
  </mergeCells>
  <printOptions horizontalCentered="1"/>
  <pageMargins left="0.590277777777778" right="0.590277777777778" top="0.786805555555556" bottom="0.786805555555556" header="0.5" footer="0.5"/>
  <pageSetup paperSize="9" scale="84"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5"/>
  <sheetViews>
    <sheetView showGridLines="0" showZeros="0" view="pageBreakPreview" zoomScale="85" zoomScaleNormal="100" workbookViewId="0">
      <selection activeCell="C31" sqref="C31"/>
    </sheetView>
  </sheetViews>
  <sheetFormatPr defaultColWidth="9" defaultRowHeight="15" customHeight="1" outlineLevelCol="4"/>
  <cols>
    <col min="1" max="1" width="47.25" style="472" customWidth="1"/>
    <col min="2" max="2" width="39.5" style="472" customWidth="1"/>
    <col min="3" max="3" width="19.125" style="472" customWidth="1"/>
    <col min="4" max="16384" width="9" style="472"/>
  </cols>
  <sheetData>
    <row r="1" s="276" customFormat="1" ht="24" customHeight="1" spans="1:2">
      <c r="A1" s="280" t="s">
        <v>38</v>
      </c>
      <c r="B1" s="281"/>
    </row>
    <row r="2" s="467" customFormat="1" ht="42" customHeight="1" spans="1:2">
      <c r="A2" s="473" t="s">
        <v>39</v>
      </c>
      <c r="B2" s="473"/>
    </row>
    <row r="3" s="468" customFormat="1" ht="27" customHeight="1" spans="2:2">
      <c r="B3" s="474" t="s">
        <v>40</v>
      </c>
    </row>
    <row r="4" s="469" customFormat="1" ht="30" customHeight="1" spans="1:2">
      <c r="A4" s="227" t="s">
        <v>41</v>
      </c>
      <c r="B4" s="227" t="s">
        <v>42</v>
      </c>
    </row>
    <row r="5" s="470" customFormat="1" ht="24" customHeight="1" spans="1:2">
      <c r="A5" s="475" t="s">
        <v>43</v>
      </c>
      <c r="B5" s="476">
        <f>SUM(B6:B21)</f>
        <v>85000.13</v>
      </c>
    </row>
    <row r="6" s="470" customFormat="1" ht="24" customHeight="1" spans="1:2">
      <c r="A6" s="477" t="s">
        <v>44</v>
      </c>
      <c r="B6" s="512">
        <v>43000.13</v>
      </c>
    </row>
    <row r="7" s="470" customFormat="1" ht="24" customHeight="1" spans="1:2">
      <c r="A7" s="477" t="s">
        <v>45</v>
      </c>
      <c r="B7" s="512">
        <v>17500</v>
      </c>
    </row>
    <row r="8" s="470" customFormat="1" ht="24" customHeight="1" spans="1:2">
      <c r="A8" s="477" t="s">
        <v>46</v>
      </c>
      <c r="B8" s="512"/>
    </row>
    <row r="9" s="470" customFormat="1" ht="24" customHeight="1" spans="1:5">
      <c r="A9" s="477" t="s">
        <v>47</v>
      </c>
      <c r="B9" s="512">
        <v>1450</v>
      </c>
      <c r="E9" s="514"/>
    </row>
    <row r="10" s="470" customFormat="1" ht="24" customHeight="1" spans="1:2">
      <c r="A10" s="477" t="s">
        <v>48</v>
      </c>
      <c r="B10" s="512">
        <v>3900</v>
      </c>
    </row>
    <row r="11" s="470" customFormat="1" ht="24" customHeight="1" spans="1:2">
      <c r="A11" s="477" t="s">
        <v>49</v>
      </c>
      <c r="B11" s="512">
        <v>3700</v>
      </c>
    </row>
    <row r="12" s="470" customFormat="1" ht="24" customHeight="1" spans="1:2">
      <c r="A12" s="477" t="s">
        <v>50</v>
      </c>
      <c r="B12" s="512">
        <v>4800</v>
      </c>
    </row>
    <row r="13" s="470" customFormat="1" ht="24" customHeight="1" spans="1:2">
      <c r="A13" s="477" t="s">
        <v>51</v>
      </c>
      <c r="B13" s="512">
        <v>2000</v>
      </c>
    </row>
    <row r="14" s="470" customFormat="1" ht="24" customHeight="1" spans="1:2">
      <c r="A14" s="477" t="s">
        <v>52</v>
      </c>
      <c r="B14" s="512">
        <v>1200</v>
      </c>
    </row>
    <row r="15" s="470" customFormat="1" ht="24" customHeight="1" spans="1:2">
      <c r="A15" s="477" t="s">
        <v>53</v>
      </c>
      <c r="B15" s="512">
        <v>2000</v>
      </c>
    </row>
    <row r="16" s="470" customFormat="1" ht="24" customHeight="1" spans="1:2">
      <c r="A16" s="477" t="s">
        <v>54</v>
      </c>
      <c r="B16" s="512">
        <v>450</v>
      </c>
    </row>
    <row r="17" s="470" customFormat="1" ht="24" customHeight="1" spans="1:2">
      <c r="A17" s="477" t="s">
        <v>55</v>
      </c>
      <c r="B17" s="512">
        <v>600</v>
      </c>
    </row>
    <row r="18" s="470" customFormat="1" ht="24" customHeight="1" spans="1:2">
      <c r="A18" s="477" t="s">
        <v>56</v>
      </c>
      <c r="B18" s="512">
        <v>3600</v>
      </c>
    </row>
    <row r="19" s="470" customFormat="1" ht="24" customHeight="1" spans="1:2">
      <c r="A19" s="477" t="s">
        <v>57</v>
      </c>
      <c r="B19" s="512">
        <v>700</v>
      </c>
    </row>
    <row r="20" s="470" customFormat="1" ht="24" customHeight="1" spans="1:2">
      <c r="A20" s="477" t="s">
        <v>58</v>
      </c>
      <c r="B20" s="512">
        <v>100</v>
      </c>
    </row>
    <row r="21" s="470" customFormat="1" ht="24" customHeight="1" spans="1:2">
      <c r="A21" s="477" t="s">
        <v>59</v>
      </c>
      <c r="B21" s="478"/>
    </row>
    <row r="22" s="470" customFormat="1" ht="24" customHeight="1" spans="1:2">
      <c r="A22" s="475" t="s">
        <v>60</v>
      </c>
      <c r="B22" s="478">
        <f>SUM(B23:B30)</f>
        <v>45800</v>
      </c>
    </row>
    <row r="23" s="470" customFormat="1" ht="24" customHeight="1" spans="1:2">
      <c r="A23" s="477" t="s">
        <v>61</v>
      </c>
      <c r="B23" s="512">
        <v>4000</v>
      </c>
    </row>
    <row r="24" s="470" customFormat="1" ht="24" customHeight="1" spans="1:2">
      <c r="A24" s="477" t="s">
        <v>62</v>
      </c>
      <c r="B24" s="512">
        <v>1600</v>
      </c>
    </row>
    <row r="25" s="470" customFormat="1" ht="24" customHeight="1" spans="1:2">
      <c r="A25" s="477" t="s">
        <v>63</v>
      </c>
      <c r="B25" s="512">
        <v>4000</v>
      </c>
    </row>
    <row r="26" s="470" customFormat="1" ht="24" customHeight="1" spans="1:2">
      <c r="A26" s="477" t="s">
        <v>64</v>
      </c>
      <c r="B26" s="512"/>
    </row>
    <row r="27" s="470" customFormat="1" ht="24" customHeight="1" spans="1:2">
      <c r="A27" s="477" t="s">
        <v>65</v>
      </c>
      <c r="B27" s="512">
        <v>35020</v>
      </c>
    </row>
    <row r="28" s="470" customFormat="1" ht="24" customHeight="1" spans="1:2">
      <c r="A28" s="477" t="s">
        <v>66</v>
      </c>
      <c r="B28" s="512">
        <v>1000</v>
      </c>
    </row>
    <row r="29" s="470" customFormat="1" ht="24" customHeight="1" spans="1:2">
      <c r="A29" s="477" t="s">
        <v>67</v>
      </c>
      <c r="B29" s="512">
        <v>30</v>
      </c>
    </row>
    <row r="30" s="470" customFormat="1" ht="24" customHeight="1" spans="1:2">
      <c r="A30" s="477" t="s">
        <v>68</v>
      </c>
      <c r="B30" s="512">
        <v>150</v>
      </c>
    </row>
    <row r="31" s="470" customFormat="1" ht="24" customHeight="1" spans="1:2">
      <c r="A31" s="479"/>
      <c r="B31" s="480"/>
    </row>
    <row r="32" s="469" customFormat="1" ht="24" customHeight="1" spans="1:2">
      <c r="A32" s="227" t="s">
        <v>69</v>
      </c>
      <c r="B32" s="476">
        <f>B5+B22</f>
        <v>130800.13</v>
      </c>
    </row>
    <row r="33" s="511" customFormat="1" ht="24" customHeight="1" spans="1:2">
      <c r="A33" s="513"/>
      <c r="B33" s="513"/>
    </row>
    <row r="34" ht="24" customHeight="1"/>
    <row r="35" s="472" customFormat="1" ht="24" customHeight="1" spans="2:2">
      <c r="B35" s="298"/>
    </row>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sheetProtection formatCells="0" formatColumns="0" formatRows="0" insertRows="0" insertColumns="0" insertHyperlinks="0" deleteColumns="0" deleteRows="0" sort="0" autoFilter="0" pivotTables="0"/>
  <mergeCells count="2">
    <mergeCell ref="A2:B2"/>
    <mergeCell ref="A33:B33"/>
  </mergeCells>
  <printOptions horizontalCentered="1"/>
  <pageMargins left="0.590277777777778" right="0.590277777777778" top="0.786805555555556" bottom="0.786805555555556" header="0.5" footer="0.5"/>
  <pageSetup paperSize="9" scale="8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5"/>
  <sheetViews>
    <sheetView view="pageBreakPreview" zoomScaleNormal="100" workbookViewId="0">
      <selection activeCell="E15" sqref="E15"/>
    </sheetView>
  </sheetViews>
  <sheetFormatPr defaultColWidth="9" defaultRowHeight="13.5" outlineLevelCol="6"/>
  <cols>
    <col min="1" max="1" width="47.375" style="94" customWidth="1"/>
    <col min="2" max="3" width="16.875" style="94" customWidth="1"/>
    <col min="4" max="16384" width="9" style="94"/>
  </cols>
  <sheetData>
    <row r="1" s="41" customFormat="1" ht="24" customHeight="1" spans="1:1">
      <c r="A1" s="45" t="s">
        <v>929</v>
      </c>
    </row>
    <row r="2" s="42" customFormat="1" ht="42" customHeight="1" spans="1:3">
      <c r="A2" s="96" t="s">
        <v>930</v>
      </c>
      <c r="B2" s="96"/>
      <c r="C2" s="96"/>
    </row>
    <row r="3" s="93" customFormat="1" ht="27" customHeight="1" spans="1:3">
      <c r="A3" s="35"/>
      <c r="B3" s="35"/>
      <c r="C3" s="35" t="s">
        <v>40</v>
      </c>
    </row>
    <row r="4" s="94" customFormat="1" ht="36" customHeight="1" spans="1:3">
      <c r="A4" s="29" t="s">
        <v>931</v>
      </c>
      <c r="B4" s="29" t="s">
        <v>42</v>
      </c>
      <c r="C4" s="29" t="s">
        <v>906</v>
      </c>
    </row>
    <row r="5" s="94" customFormat="1" ht="24" customHeight="1" spans="1:3">
      <c r="A5" s="28" t="s">
        <v>932</v>
      </c>
      <c r="B5" s="100">
        <v>218580.2</v>
      </c>
      <c r="C5" s="100">
        <v>218580.2</v>
      </c>
    </row>
    <row r="6" s="94" customFormat="1" ht="24" customHeight="1" spans="1:3">
      <c r="A6" s="28" t="s">
        <v>933</v>
      </c>
      <c r="B6" s="100">
        <v>238723</v>
      </c>
      <c r="C6" s="105">
        <v>238723</v>
      </c>
    </row>
    <row r="7" s="94" customFormat="1" ht="24" customHeight="1" spans="1:3">
      <c r="A7" s="28" t="s">
        <v>934</v>
      </c>
      <c r="B7" s="100">
        <f>B8+B9</f>
        <v>83669</v>
      </c>
      <c r="C7" s="100">
        <f>C8+C9</f>
        <v>83669</v>
      </c>
    </row>
    <row r="8" s="94" customFormat="1" ht="24" customHeight="1" spans="1:3">
      <c r="A8" s="30" t="s">
        <v>935</v>
      </c>
      <c r="B8" s="100">
        <v>0</v>
      </c>
      <c r="C8" s="100">
        <v>0</v>
      </c>
    </row>
    <row r="9" s="94" customFormat="1" ht="24" customHeight="1" spans="1:3">
      <c r="A9" s="30" t="s">
        <v>936</v>
      </c>
      <c r="B9" s="100">
        <v>83669</v>
      </c>
      <c r="C9" s="100">
        <v>83669</v>
      </c>
    </row>
    <row r="10" s="94" customFormat="1" ht="24" customHeight="1" spans="1:3">
      <c r="A10" s="28" t="s">
        <v>937</v>
      </c>
      <c r="B10" s="100">
        <v>69483</v>
      </c>
      <c r="C10" s="100">
        <v>69483</v>
      </c>
    </row>
    <row r="11" s="94" customFormat="1" ht="24" customHeight="1" spans="1:3">
      <c r="A11" s="28" t="s">
        <v>938</v>
      </c>
      <c r="B11" s="101">
        <v>232716.62</v>
      </c>
      <c r="C11" s="101">
        <v>232716.62</v>
      </c>
    </row>
    <row r="12" s="94" customFormat="1" ht="24" customHeight="1" spans="1:3">
      <c r="A12" s="28" t="s">
        <v>939</v>
      </c>
      <c r="B12" s="102">
        <v>5.5</v>
      </c>
      <c r="C12" s="102">
        <v>5.5</v>
      </c>
    </row>
    <row r="13" s="94" customFormat="1" ht="24" customHeight="1" spans="1:3">
      <c r="A13" s="28" t="s">
        <v>940</v>
      </c>
      <c r="B13" s="106"/>
      <c r="C13" s="101"/>
    </row>
    <row r="14" s="94" customFormat="1" ht="24" customHeight="1" spans="1:3">
      <c r="A14" s="28" t="s">
        <v>941</v>
      </c>
      <c r="B14" s="103"/>
      <c r="C14" s="100"/>
    </row>
    <row r="15" s="94" customFormat="1" ht="54.95" customHeight="1" spans="1:7">
      <c r="A15" s="99" t="s">
        <v>942</v>
      </c>
      <c r="B15" s="99"/>
      <c r="C15" s="99"/>
      <c r="D15" s="104"/>
      <c r="E15" s="104"/>
      <c r="F15" s="104"/>
      <c r="G15" s="104"/>
    </row>
    <row r="16" s="94" customFormat="1" ht="24" customHeight="1"/>
    <row r="17" s="94" customFormat="1" ht="24" customHeight="1"/>
    <row r="18" s="94" customFormat="1" ht="24" customHeight="1"/>
    <row r="19" s="94" customFormat="1" ht="24" customHeight="1"/>
    <row r="20" s="94" customFormat="1" ht="24" customHeight="1"/>
    <row r="21" s="94" customFormat="1" ht="24" customHeight="1"/>
    <row r="22" s="94" customFormat="1" ht="24" customHeight="1"/>
    <row r="23" s="94" customFormat="1" ht="24" customHeight="1"/>
    <row r="24" s="94" customFormat="1" ht="24" customHeight="1"/>
    <row r="25" s="94" customFormat="1" ht="24" customHeight="1"/>
    <row r="26" s="94" customFormat="1" ht="24" customHeight="1"/>
    <row r="27" s="94" customFormat="1" ht="24" customHeight="1"/>
    <row r="28" s="94" customFormat="1" ht="24" customHeight="1"/>
    <row r="29" s="94" customFormat="1" ht="24" customHeight="1"/>
    <row r="30" s="94" customFormat="1" ht="24" customHeight="1"/>
    <row r="31" s="94" customFormat="1" ht="24" customHeight="1"/>
    <row r="32" s="94" customFormat="1" ht="24" customHeight="1"/>
    <row r="33" s="94" customFormat="1" ht="24" customHeight="1"/>
    <row r="34" s="94" customFormat="1" ht="24" customHeight="1"/>
    <row r="35" s="94" customFormat="1" ht="24" customHeight="1"/>
    <row r="36" s="94" customFormat="1" ht="24" customHeight="1"/>
    <row r="37" s="94" customFormat="1" ht="24" customHeight="1"/>
    <row r="38" s="94" customFormat="1" ht="24" customHeight="1"/>
    <row r="39" s="94" customFormat="1" ht="24" customHeight="1"/>
    <row r="40" s="94" customFormat="1" ht="24" customHeight="1"/>
    <row r="41" s="94" customFormat="1" ht="24" customHeight="1"/>
    <row r="42" s="94" customFormat="1" ht="24" customHeight="1"/>
    <row r="43" s="94" customFormat="1" ht="24" customHeight="1"/>
    <row r="44" s="94" customFormat="1" ht="24" customHeight="1"/>
    <row r="45" s="94" customFormat="1" ht="24" customHeight="1"/>
    <row r="46" s="94" customFormat="1" ht="24" customHeight="1"/>
    <row r="47" s="94" customFormat="1" ht="24" customHeight="1"/>
    <row r="48" s="94" customFormat="1" ht="24" customHeight="1"/>
    <row r="49" s="94" customFormat="1" ht="24" customHeight="1"/>
    <row r="50" s="94" customFormat="1" ht="24" customHeight="1"/>
    <row r="51" s="94" customFormat="1" ht="24" customHeight="1"/>
    <row r="52" s="94" customFormat="1" ht="24" customHeight="1"/>
    <row r="53" s="94" customFormat="1" ht="24" customHeight="1"/>
    <row r="54" s="94" customFormat="1" ht="24" customHeight="1"/>
    <row r="55" s="94" customFormat="1" ht="24" customHeight="1"/>
    <row r="56" s="94" customFormat="1" ht="24" customHeight="1"/>
    <row r="57" s="94" customFormat="1" ht="24" customHeight="1"/>
    <row r="58" s="94" customFormat="1" ht="24" customHeight="1"/>
    <row r="59" s="94" customFormat="1" ht="24" customHeight="1"/>
    <row r="60" s="94" customFormat="1" ht="24" customHeight="1"/>
    <row r="61" s="94" customFormat="1" ht="24" customHeight="1"/>
    <row r="62" s="94" customFormat="1" ht="24" customHeight="1"/>
    <row r="63" s="94" customFormat="1" ht="24" customHeight="1"/>
    <row r="64" s="94" customFormat="1" ht="24" customHeight="1"/>
    <row r="65" s="94" customFormat="1" ht="24" customHeight="1"/>
    <row r="66" s="94" customFormat="1" ht="24" customHeight="1"/>
    <row r="67" s="94" customFormat="1" ht="24" customHeight="1"/>
    <row r="68" s="94" customFormat="1" ht="24" customHeight="1"/>
    <row r="69" s="94" customFormat="1" ht="24" customHeight="1"/>
    <row r="70" s="94" customFormat="1" ht="24" customHeight="1"/>
    <row r="71" s="94" customFormat="1" ht="24" customHeight="1"/>
    <row r="72" s="94" customFormat="1" ht="24" customHeight="1"/>
    <row r="73" s="94" customFormat="1" ht="24" customHeight="1"/>
    <row r="74" s="94" customFormat="1" ht="24" customHeight="1"/>
    <row r="75" s="94" customFormat="1" ht="24" customHeight="1"/>
    <row r="76" s="94" customFormat="1" ht="24" customHeight="1"/>
    <row r="77" s="94" customFormat="1" ht="24" customHeight="1"/>
    <row r="78" s="94" customFormat="1" ht="24" customHeight="1"/>
    <row r="79" s="94" customFormat="1" ht="24" customHeight="1"/>
    <row r="80" s="94" customFormat="1" ht="24" customHeight="1"/>
    <row r="81" s="94" customFormat="1" ht="24" customHeight="1"/>
    <row r="82" s="94" customFormat="1" ht="24" customHeight="1"/>
    <row r="83" s="94" customFormat="1" ht="24" customHeight="1"/>
    <row r="84" s="94" customFormat="1" ht="24" customHeight="1"/>
    <row r="85" s="94" customFormat="1" ht="24" customHeight="1"/>
    <row r="86" s="94" customFormat="1" ht="24" customHeight="1"/>
    <row r="87" s="94" customFormat="1" ht="24" customHeight="1"/>
    <row r="88" s="94" customFormat="1" ht="24" customHeight="1"/>
    <row r="89" s="94" customFormat="1" ht="24" customHeight="1"/>
    <row r="90" s="94" customFormat="1" ht="24" customHeight="1"/>
    <row r="91" s="94" customFormat="1" ht="24" customHeight="1"/>
    <row r="92" s="94" customFormat="1" ht="24" customHeight="1"/>
    <row r="93" s="94" customFormat="1" ht="24" customHeight="1"/>
    <row r="94" s="94" customFormat="1" ht="24" customHeight="1"/>
    <row r="95" s="94" customFormat="1" ht="24" customHeight="1"/>
  </sheetData>
  <mergeCells count="2">
    <mergeCell ref="A2:C2"/>
    <mergeCell ref="A15:C15"/>
  </mergeCells>
  <printOptions horizontalCentered="1"/>
  <pageMargins left="0.590277777777778" right="0.590277777777778" top="0.786805555555556" bottom="0.786805555555556"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5"/>
  <sheetViews>
    <sheetView tabSelected="1" view="pageBreakPreview" zoomScaleNormal="100" workbookViewId="0">
      <selection activeCell="B17" sqref="B17"/>
    </sheetView>
  </sheetViews>
  <sheetFormatPr defaultColWidth="9" defaultRowHeight="13.5" outlineLevelCol="6"/>
  <cols>
    <col min="1" max="1" width="48.5" style="94" customWidth="1"/>
    <col min="2" max="3" width="16" style="94" customWidth="1"/>
    <col min="4" max="16384" width="9" style="94"/>
  </cols>
  <sheetData>
    <row r="1" s="41" customFormat="1" ht="24" customHeight="1" spans="1:1">
      <c r="A1" s="45" t="s">
        <v>943</v>
      </c>
    </row>
    <row r="2" s="42" customFormat="1" ht="42" customHeight="1" spans="1:3">
      <c r="A2" s="96" t="s">
        <v>944</v>
      </c>
      <c r="B2" s="96"/>
      <c r="C2" s="96"/>
    </row>
    <row r="3" s="93" customFormat="1" ht="27" customHeight="1" spans="1:3">
      <c r="A3" s="35"/>
      <c r="B3" s="35"/>
      <c r="C3" s="35" t="s">
        <v>40</v>
      </c>
    </row>
    <row r="4" s="94" customFormat="1" ht="36" customHeight="1" spans="1:3">
      <c r="A4" s="29" t="s">
        <v>931</v>
      </c>
      <c r="B4" s="29" t="s">
        <v>42</v>
      </c>
      <c r="C4" s="29" t="s">
        <v>906</v>
      </c>
    </row>
    <row r="5" s="94" customFormat="1" ht="24" customHeight="1" spans="1:3">
      <c r="A5" s="30" t="s">
        <v>945</v>
      </c>
      <c r="B5" s="100">
        <v>378156.8</v>
      </c>
      <c r="C5" s="100">
        <v>378156.8</v>
      </c>
    </row>
    <row r="6" s="94" customFormat="1" ht="24" customHeight="1" spans="1:3">
      <c r="A6" s="30" t="s">
        <v>946</v>
      </c>
      <c r="B6" s="100">
        <v>487331.8</v>
      </c>
      <c r="C6" s="100">
        <v>487331.8</v>
      </c>
    </row>
    <row r="7" s="94" customFormat="1" ht="24" customHeight="1" spans="1:3">
      <c r="A7" s="30" t="s">
        <v>947</v>
      </c>
      <c r="B7" s="100">
        <v>89740</v>
      </c>
      <c r="C7" s="100">
        <v>89740</v>
      </c>
    </row>
    <row r="8" s="94" customFormat="1" ht="24" customHeight="1" spans="1:3">
      <c r="A8" s="30" t="s">
        <v>948</v>
      </c>
      <c r="B8" s="100">
        <v>2282.6</v>
      </c>
      <c r="C8" s="100">
        <v>2282.6</v>
      </c>
    </row>
    <row r="9" s="94" customFormat="1" ht="24" customHeight="1" spans="1:3">
      <c r="A9" s="30" t="s">
        <v>949</v>
      </c>
      <c r="B9" s="101">
        <v>465614.2</v>
      </c>
      <c r="C9" s="101">
        <v>465614.2</v>
      </c>
    </row>
    <row r="10" s="94" customFormat="1" ht="24" customHeight="1" spans="1:3">
      <c r="A10" s="30" t="s">
        <v>950</v>
      </c>
      <c r="B10" s="102">
        <v>6.7</v>
      </c>
      <c r="C10" s="102">
        <v>6.7</v>
      </c>
    </row>
    <row r="11" s="94" customFormat="1" ht="24" customHeight="1" spans="1:3">
      <c r="A11" s="30" t="s">
        <v>951</v>
      </c>
      <c r="B11" s="103"/>
      <c r="C11" s="100"/>
    </row>
    <row r="12" s="94" customFormat="1" ht="24" customHeight="1" spans="1:3">
      <c r="A12" s="30" t="s">
        <v>952</v>
      </c>
      <c r="B12" s="103"/>
      <c r="C12" s="100"/>
    </row>
    <row r="13" s="94" customFormat="1" ht="68.1" customHeight="1" spans="1:7">
      <c r="A13" s="99" t="s">
        <v>953</v>
      </c>
      <c r="B13" s="99"/>
      <c r="C13" s="99"/>
      <c r="D13" s="104"/>
      <c r="E13" s="104"/>
      <c r="F13" s="104"/>
      <c r="G13" s="104"/>
    </row>
    <row r="14" s="94" customFormat="1" ht="24" customHeight="1"/>
    <row r="15" s="94" customFormat="1" ht="24" customHeight="1"/>
    <row r="16" s="94" customFormat="1" ht="24" customHeight="1"/>
    <row r="17" s="94" customFormat="1" ht="24" customHeight="1"/>
    <row r="18" s="94" customFormat="1" ht="24" customHeight="1"/>
    <row r="19" s="94" customFormat="1" ht="24" customHeight="1"/>
    <row r="20" s="94" customFormat="1" ht="24" customHeight="1"/>
    <row r="21" s="94" customFormat="1" ht="24" customHeight="1"/>
    <row r="22" s="94" customFormat="1" ht="24" customHeight="1"/>
    <row r="23" s="94" customFormat="1" ht="24" customHeight="1"/>
    <row r="24" s="94" customFormat="1" ht="24" customHeight="1"/>
    <row r="25" s="94" customFormat="1" ht="24" customHeight="1"/>
    <row r="26" s="94" customFormat="1" ht="24" customHeight="1"/>
    <row r="27" s="94" customFormat="1" ht="24" customHeight="1"/>
    <row r="28" s="94" customFormat="1" ht="24" customHeight="1"/>
    <row r="29" s="94" customFormat="1" ht="24" customHeight="1"/>
    <row r="30" s="94" customFormat="1" ht="24" customHeight="1"/>
    <row r="31" s="94" customFormat="1" ht="24" customHeight="1"/>
    <row r="32" s="94" customFormat="1" ht="24" customHeight="1"/>
    <row r="33" s="94" customFormat="1" ht="24" customHeight="1"/>
    <row r="34" s="94" customFormat="1" ht="24" customHeight="1"/>
    <row r="35" s="94" customFormat="1" ht="24" customHeight="1"/>
    <row r="36" s="94" customFormat="1" ht="24" customHeight="1"/>
    <row r="37" s="94" customFormat="1" ht="24" customHeight="1"/>
    <row r="38" s="94" customFormat="1" ht="24" customHeight="1"/>
    <row r="39" s="94" customFormat="1" ht="24" customHeight="1"/>
    <row r="40" s="94" customFormat="1" ht="24" customHeight="1"/>
    <row r="41" s="94" customFormat="1" ht="24" customHeight="1"/>
    <row r="42" s="94" customFormat="1" ht="24" customHeight="1"/>
    <row r="43" s="94" customFormat="1" ht="24" customHeight="1"/>
    <row r="44" s="94" customFormat="1" ht="24" customHeight="1"/>
    <row r="45" s="94" customFormat="1" ht="24" customHeight="1"/>
    <row r="46" s="94" customFormat="1" ht="24" customHeight="1"/>
    <row r="47" s="94" customFormat="1" ht="24" customHeight="1"/>
    <row r="48" s="94" customFormat="1" ht="24" customHeight="1"/>
    <row r="49" s="94" customFormat="1" ht="24" customHeight="1"/>
    <row r="50" s="94" customFormat="1" ht="24" customHeight="1"/>
    <row r="51" s="94" customFormat="1" ht="24" customHeight="1"/>
    <row r="52" s="94" customFormat="1" ht="24" customHeight="1"/>
    <row r="53" s="94" customFormat="1" ht="24" customHeight="1"/>
    <row r="54" s="94" customFormat="1" ht="24" customHeight="1"/>
    <row r="55" s="94" customFormat="1" ht="24" customHeight="1"/>
    <row r="56" s="94" customFormat="1" ht="24" customHeight="1"/>
    <row r="57" s="94" customFormat="1" ht="24" customHeight="1"/>
    <row r="58" s="94" customFormat="1" ht="24" customHeight="1"/>
    <row r="59" s="94" customFormat="1" ht="24" customHeight="1"/>
    <row r="60" s="94" customFormat="1" ht="24" customHeight="1"/>
    <row r="61" s="94" customFormat="1" ht="24" customHeight="1"/>
    <row r="62" s="94" customFormat="1" ht="24" customHeight="1"/>
    <row r="63" s="94" customFormat="1" ht="24" customHeight="1"/>
    <row r="64" s="94" customFormat="1" ht="24" customHeight="1"/>
    <row r="65" s="94" customFormat="1" ht="24" customHeight="1"/>
    <row r="66" s="94" customFormat="1" ht="24" customHeight="1"/>
    <row r="67" s="94" customFormat="1" ht="24" customHeight="1"/>
    <row r="68" s="94" customFormat="1" ht="24" customHeight="1"/>
    <row r="69" s="94" customFormat="1" ht="24" customHeight="1"/>
    <row r="70" s="94" customFormat="1" ht="24" customHeight="1"/>
    <row r="71" s="94" customFormat="1" ht="24" customHeight="1"/>
    <row r="72" s="94" customFormat="1" ht="24" customHeight="1"/>
    <row r="73" s="94" customFormat="1" ht="24" customHeight="1"/>
    <row r="74" s="94" customFormat="1" ht="24" customHeight="1"/>
    <row r="75" s="94" customFormat="1" ht="24" customHeight="1"/>
    <row r="76" s="94" customFormat="1" ht="24" customHeight="1"/>
    <row r="77" s="94" customFormat="1" ht="24" customHeight="1"/>
    <row r="78" s="94" customFormat="1" ht="24" customHeight="1"/>
    <row r="79" s="94" customFormat="1" ht="24" customHeight="1"/>
    <row r="80" s="94" customFormat="1" ht="24" customHeight="1"/>
    <row r="81" s="94" customFormat="1" ht="24" customHeight="1"/>
    <row r="82" s="94" customFormat="1" ht="24" customHeight="1"/>
    <row r="83" s="94" customFormat="1" ht="24" customHeight="1"/>
    <row r="84" s="94" customFormat="1" ht="24" customHeight="1"/>
    <row r="85" s="94" customFormat="1" ht="24" customHeight="1"/>
    <row r="86" s="94" customFormat="1" ht="24" customHeight="1"/>
    <row r="87" s="94" customFormat="1" ht="24" customHeight="1"/>
    <row r="88" s="94" customFormat="1" ht="24" customHeight="1"/>
    <row r="89" s="94" customFormat="1" ht="24" customHeight="1"/>
    <row r="90" s="94" customFormat="1" ht="24" customHeight="1"/>
    <row r="91" s="94" customFormat="1" ht="24" customHeight="1"/>
    <row r="92" s="94" customFormat="1" ht="24" customHeight="1"/>
    <row r="93" s="94" customFormat="1" ht="24" customHeight="1"/>
    <row r="94" s="94" customFormat="1" ht="24" customHeight="1"/>
    <row r="95" s="94" customFormat="1" ht="24" customHeight="1"/>
  </sheetData>
  <mergeCells count="2">
    <mergeCell ref="A2:C2"/>
    <mergeCell ref="A13:C13"/>
  </mergeCells>
  <printOptions horizontalCentered="1"/>
  <pageMargins left="0.590277777777778" right="0.590277777777778" top="0.786805555555556" bottom="0.786805555555556"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5"/>
  <sheetViews>
    <sheetView showZeros="0" view="pageBreakPreview" zoomScaleNormal="100" workbookViewId="0">
      <pane ySplit="4" topLeftCell="A10" activePane="bottomLeft" state="frozen"/>
      <selection/>
      <selection pane="bottomLeft" activeCell="F23" sqref="F23"/>
    </sheetView>
  </sheetViews>
  <sheetFormatPr defaultColWidth="9" defaultRowHeight="13.5" outlineLevelCol="3"/>
  <cols>
    <col min="1" max="1" width="33.75" style="94" customWidth="1"/>
    <col min="2" max="2" width="12.25" style="94" customWidth="1"/>
    <col min="3" max="4" width="17.125" style="94" customWidth="1"/>
    <col min="5" max="16384" width="9" style="94"/>
  </cols>
  <sheetData>
    <row r="1" s="41" customFormat="1" ht="24" customHeight="1" spans="1:1">
      <c r="A1" s="45" t="s">
        <v>954</v>
      </c>
    </row>
    <row r="2" s="42" customFormat="1" ht="42" customHeight="1" spans="1:4">
      <c r="A2" s="96" t="s">
        <v>955</v>
      </c>
      <c r="B2" s="96"/>
      <c r="C2" s="96"/>
      <c r="D2" s="96"/>
    </row>
    <row r="3" s="93" customFormat="1" ht="27" customHeight="1" spans="1:4">
      <c r="A3" s="43"/>
      <c r="B3" s="43"/>
      <c r="C3" s="43"/>
      <c r="D3" s="35" t="s">
        <v>40</v>
      </c>
    </row>
    <row r="4" s="94" customFormat="1" ht="21.95" customHeight="1" spans="1:4">
      <c r="A4" s="29" t="s">
        <v>931</v>
      </c>
      <c r="B4" s="29" t="s">
        <v>956</v>
      </c>
      <c r="C4" s="29" t="s">
        <v>957</v>
      </c>
      <c r="D4" s="29" t="s">
        <v>958</v>
      </c>
    </row>
    <row r="5" s="95" customFormat="1" ht="24" customHeight="1" spans="1:4">
      <c r="A5" s="97" t="s">
        <v>959</v>
      </c>
      <c r="B5" s="46" t="s">
        <v>960</v>
      </c>
      <c r="C5" s="47">
        <f>C6+C8</f>
        <v>173409</v>
      </c>
      <c r="D5" s="47">
        <f>D6+D8</f>
        <v>173409</v>
      </c>
    </row>
    <row r="6" s="94" customFormat="1" ht="24" customHeight="1" spans="1:4">
      <c r="A6" s="98" t="s">
        <v>961</v>
      </c>
      <c r="B6" s="29" t="s">
        <v>918</v>
      </c>
      <c r="C6" s="27">
        <v>83669</v>
      </c>
      <c r="D6" s="27">
        <v>83669</v>
      </c>
    </row>
    <row r="7" s="94" customFormat="1" ht="24" customHeight="1" spans="1:4">
      <c r="A7" s="98" t="s">
        <v>962</v>
      </c>
      <c r="B7" s="29" t="s">
        <v>919</v>
      </c>
      <c r="C7" s="27">
        <v>65530</v>
      </c>
      <c r="D7" s="27">
        <v>65530</v>
      </c>
    </row>
    <row r="8" s="94" customFormat="1" ht="24" customHeight="1" spans="1:4">
      <c r="A8" s="98" t="s">
        <v>963</v>
      </c>
      <c r="B8" s="29" t="s">
        <v>964</v>
      </c>
      <c r="C8" s="27">
        <v>89740</v>
      </c>
      <c r="D8" s="27">
        <v>89740</v>
      </c>
    </row>
    <row r="9" s="94" customFormat="1" ht="24" customHeight="1" spans="1:4">
      <c r="A9" s="98" t="s">
        <v>962</v>
      </c>
      <c r="B9" s="29" t="s">
        <v>921</v>
      </c>
      <c r="C9" s="27">
        <v>19040</v>
      </c>
      <c r="D9" s="27">
        <v>19040</v>
      </c>
    </row>
    <row r="10" s="95" customFormat="1" ht="24" customHeight="1" spans="1:4">
      <c r="A10" s="97" t="s">
        <v>965</v>
      </c>
      <c r="B10" s="46" t="s">
        <v>966</v>
      </c>
      <c r="C10" s="47">
        <f>C11+C12</f>
        <v>71765.6</v>
      </c>
      <c r="D10" s="47">
        <f>D11+D12</f>
        <v>71765.6</v>
      </c>
    </row>
    <row r="11" s="94" customFormat="1" ht="24" customHeight="1" spans="1:4">
      <c r="A11" s="98" t="s">
        <v>961</v>
      </c>
      <c r="B11" s="29" t="s">
        <v>967</v>
      </c>
      <c r="C11" s="27">
        <v>69483</v>
      </c>
      <c r="D11" s="27">
        <v>69483</v>
      </c>
    </row>
    <row r="12" s="94" customFormat="1" ht="24" customHeight="1" spans="1:4">
      <c r="A12" s="98" t="s">
        <v>963</v>
      </c>
      <c r="B12" s="29" t="s">
        <v>968</v>
      </c>
      <c r="C12" s="27">
        <v>2282.6</v>
      </c>
      <c r="D12" s="27">
        <v>2282.6</v>
      </c>
    </row>
    <row r="13" s="95" customFormat="1" ht="24" customHeight="1" spans="1:4">
      <c r="A13" s="97" t="s">
        <v>969</v>
      </c>
      <c r="B13" s="46" t="s">
        <v>970</v>
      </c>
      <c r="C13" s="47">
        <f>C14+C15</f>
        <v>18645.28</v>
      </c>
      <c r="D13" s="47">
        <f>D14+D15</f>
        <v>18645.28</v>
      </c>
    </row>
    <row r="14" s="94" customFormat="1" ht="24" customHeight="1" spans="1:4">
      <c r="A14" s="98" t="s">
        <v>961</v>
      </c>
      <c r="B14" s="29" t="s">
        <v>971</v>
      </c>
      <c r="C14" s="27">
        <v>7033.11</v>
      </c>
      <c r="D14" s="27">
        <v>7033.11</v>
      </c>
    </row>
    <row r="15" s="94" customFormat="1" ht="24" customHeight="1" spans="1:4">
      <c r="A15" s="98" t="s">
        <v>963</v>
      </c>
      <c r="B15" s="29" t="s">
        <v>972</v>
      </c>
      <c r="C15" s="27">
        <v>11612.17</v>
      </c>
      <c r="D15" s="27">
        <v>11612.17</v>
      </c>
    </row>
    <row r="16" s="95" customFormat="1" ht="24" customHeight="1" spans="1:4">
      <c r="A16" s="97" t="s">
        <v>973</v>
      </c>
      <c r="B16" s="46" t="s">
        <v>974</v>
      </c>
      <c r="C16" s="47">
        <f>C17+C20</f>
        <v>26490</v>
      </c>
      <c r="D16" s="47">
        <f>D17+D20</f>
        <v>26490</v>
      </c>
    </row>
    <row r="17" s="94" customFormat="1" ht="24" customHeight="1" spans="1:4">
      <c r="A17" s="98" t="s">
        <v>961</v>
      </c>
      <c r="B17" s="29" t="s">
        <v>975</v>
      </c>
      <c r="C17" s="27">
        <v>7612</v>
      </c>
      <c r="D17" s="27">
        <v>7612</v>
      </c>
    </row>
    <row r="18" s="94" customFormat="1" ht="24" customHeight="1" spans="1:4">
      <c r="A18" s="98" t="s">
        <v>976</v>
      </c>
      <c r="B18" s="29"/>
      <c r="C18" s="27">
        <v>4912</v>
      </c>
      <c r="D18" s="27">
        <v>4912</v>
      </c>
    </row>
    <row r="19" s="94" customFormat="1" ht="24" customHeight="1" spans="1:4">
      <c r="A19" s="98" t="s">
        <v>977</v>
      </c>
      <c r="B19" s="29" t="s">
        <v>978</v>
      </c>
      <c r="C19" s="27">
        <v>2700</v>
      </c>
      <c r="D19" s="27">
        <v>2700</v>
      </c>
    </row>
    <row r="20" s="94" customFormat="1" ht="24" customHeight="1" spans="1:4">
      <c r="A20" s="98" t="s">
        <v>963</v>
      </c>
      <c r="B20" s="29" t="s">
        <v>979</v>
      </c>
      <c r="C20" s="27">
        <v>18878</v>
      </c>
      <c r="D20" s="27">
        <v>18878</v>
      </c>
    </row>
    <row r="21" s="94" customFormat="1" ht="24" customHeight="1" spans="1:4">
      <c r="A21" s="98" t="s">
        <v>976</v>
      </c>
      <c r="B21" s="29"/>
      <c r="C21" s="27">
        <v>18878</v>
      </c>
      <c r="D21" s="27">
        <v>18878</v>
      </c>
    </row>
    <row r="22" s="94" customFormat="1" ht="24" customHeight="1" spans="1:4">
      <c r="A22" s="98" t="s">
        <v>980</v>
      </c>
      <c r="B22" s="29" t="s">
        <v>981</v>
      </c>
      <c r="C22" s="27">
        <v>0</v>
      </c>
      <c r="D22" s="27">
        <v>0</v>
      </c>
    </row>
    <row r="23" s="95" customFormat="1" ht="24" customHeight="1" spans="1:4">
      <c r="A23" s="97" t="s">
        <v>982</v>
      </c>
      <c r="B23" s="46" t="s">
        <v>983</v>
      </c>
      <c r="C23" s="47">
        <f>C24+C25</f>
        <v>18856.616</v>
      </c>
      <c r="D23" s="47">
        <f>D24+D25</f>
        <v>18856.616</v>
      </c>
    </row>
    <row r="24" s="94" customFormat="1" ht="24" customHeight="1" spans="1:4">
      <c r="A24" s="98" t="s">
        <v>961</v>
      </c>
      <c r="B24" s="29" t="s">
        <v>984</v>
      </c>
      <c r="C24" s="27">
        <v>5977.63</v>
      </c>
      <c r="D24" s="27">
        <v>5977.63</v>
      </c>
    </row>
    <row r="25" s="94" customFormat="1" ht="24" customHeight="1" spans="1:4">
      <c r="A25" s="98" t="s">
        <v>963</v>
      </c>
      <c r="B25" s="29" t="s">
        <v>985</v>
      </c>
      <c r="C25" s="27">
        <v>12878.986</v>
      </c>
      <c r="D25" s="27">
        <v>12878.986</v>
      </c>
    </row>
    <row r="26" s="94" customFormat="1" ht="60.95" customHeight="1" spans="1:4">
      <c r="A26" s="99" t="s">
        <v>986</v>
      </c>
      <c r="B26" s="99"/>
      <c r="C26" s="99"/>
      <c r="D26" s="99"/>
    </row>
    <row r="27" s="94" customFormat="1" ht="24" customHeight="1"/>
    <row r="28" s="94" customFormat="1" ht="24" customHeight="1"/>
    <row r="29" s="94" customFormat="1" ht="24" customHeight="1"/>
    <row r="30" s="94" customFormat="1" ht="24" customHeight="1"/>
    <row r="31" s="94" customFormat="1" ht="24" customHeight="1"/>
    <row r="32" s="94" customFormat="1" ht="24" customHeight="1"/>
    <row r="33" s="94" customFormat="1" ht="24" customHeight="1"/>
    <row r="34" s="94" customFormat="1" ht="24" customHeight="1"/>
    <row r="35" s="94" customFormat="1" ht="24" customHeight="1"/>
    <row r="36" s="94" customFormat="1" ht="24" customHeight="1"/>
    <row r="37" s="94" customFormat="1" ht="24" customHeight="1"/>
    <row r="38" s="94" customFormat="1" ht="24" customHeight="1"/>
    <row r="39" s="94" customFormat="1" ht="24" customHeight="1"/>
    <row r="40" s="94" customFormat="1" ht="24" customHeight="1"/>
    <row r="41" s="94" customFormat="1" ht="24" customHeight="1"/>
    <row r="42" s="94" customFormat="1" ht="24" customHeight="1"/>
    <row r="43" s="94" customFormat="1" ht="24" customHeight="1"/>
    <row r="44" s="94" customFormat="1" ht="24" customHeight="1"/>
    <row r="45" s="94" customFormat="1" ht="24" customHeight="1"/>
    <row r="46" s="94" customFormat="1" ht="24" customHeight="1"/>
    <row r="47" s="94" customFormat="1" ht="24" customHeight="1"/>
    <row r="48" s="94" customFormat="1" ht="24" customHeight="1"/>
    <row r="49" s="94" customFormat="1" ht="24" customHeight="1"/>
    <row r="50" s="94" customFormat="1" ht="24" customHeight="1"/>
    <row r="51" s="94" customFormat="1" ht="24" customHeight="1"/>
    <row r="52" s="94" customFormat="1" ht="24" customHeight="1"/>
    <row r="53" s="94" customFormat="1" ht="24" customHeight="1"/>
    <row r="54" s="94" customFormat="1" ht="24" customHeight="1"/>
    <row r="55" s="94" customFormat="1" ht="24" customHeight="1"/>
    <row r="56" s="94" customFormat="1" ht="24" customHeight="1"/>
    <row r="57" s="94" customFormat="1" ht="24" customHeight="1"/>
    <row r="58" s="94" customFormat="1" ht="24" customHeight="1"/>
    <row r="59" s="94" customFormat="1" ht="24" customHeight="1"/>
    <row r="60" s="94" customFormat="1" ht="24" customHeight="1"/>
    <row r="61" s="94" customFormat="1" ht="24" customHeight="1"/>
    <row r="62" s="94" customFormat="1" ht="24" customHeight="1"/>
    <row r="63" s="94" customFormat="1" ht="24" customHeight="1"/>
    <row r="64" s="94" customFormat="1" ht="24" customHeight="1"/>
    <row r="65" s="94" customFormat="1" ht="24" customHeight="1"/>
    <row r="66" s="94" customFormat="1" ht="24" customHeight="1"/>
    <row r="67" s="94" customFormat="1" ht="24" customHeight="1"/>
    <row r="68" s="94" customFormat="1" ht="24" customHeight="1"/>
    <row r="69" s="94" customFormat="1" ht="24" customHeight="1"/>
    <row r="70" s="94" customFormat="1" ht="24" customHeight="1"/>
    <row r="71" s="94" customFormat="1" ht="24" customHeight="1"/>
    <row r="72" s="94" customFormat="1" ht="24" customHeight="1"/>
    <row r="73" s="94" customFormat="1" ht="24" customHeight="1"/>
    <row r="74" s="94" customFormat="1" ht="24" customHeight="1"/>
    <row r="75" s="94" customFormat="1" ht="24" customHeight="1"/>
    <row r="76" s="94" customFormat="1" ht="24" customHeight="1"/>
    <row r="77" s="94" customFormat="1" ht="24" customHeight="1"/>
    <row r="78" s="94" customFormat="1" ht="24" customHeight="1"/>
    <row r="79" s="94" customFormat="1" ht="24" customHeight="1"/>
    <row r="80" s="94" customFormat="1" ht="24" customHeight="1"/>
    <row r="81" s="94" customFormat="1" ht="24" customHeight="1"/>
    <row r="82" s="94" customFormat="1" ht="24" customHeight="1"/>
    <row r="83" s="94" customFormat="1" ht="24" customHeight="1"/>
    <row r="84" s="94" customFormat="1" ht="24" customHeight="1"/>
    <row r="85" s="94" customFormat="1" ht="24" customHeight="1"/>
    <row r="86" s="94" customFormat="1" ht="24" customHeight="1"/>
    <row r="87" s="94" customFormat="1" ht="24" customHeight="1"/>
    <row r="88" s="94" customFormat="1" ht="24" customHeight="1"/>
    <row r="89" s="94" customFormat="1" ht="24" customHeight="1"/>
    <row r="90" s="94" customFormat="1" ht="24" customHeight="1"/>
    <row r="91" s="94" customFormat="1" ht="24" customHeight="1"/>
    <row r="92" s="94" customFormat="1" ht="24" customHeight="1"/>
    <row r="93" s="94" customFormat="1" ht="24" customHeight="1"/>
    <row r="94" s="94" customFormat="1" ht="24" customHeight="1"/>
    <row r="95" s="94" customFormat="1" ht="24" customHeight="1"/>
  </sheetData>
  <mergeCells count="2">
    <mergeCell ref="A2:D2"/>
    <mergeCell ref="A26:D26"/>
  </mergeCells>
  <printOptions horizontalCentered="1"/>
  <pageMargins left="0.590277777777778" right="0.590277777777778" top="0.786805555555556" bottom="0.786805555555556"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4"/>
  <sheetViews>
    <sheetView showZeros="0" view="pageBreakPreview" zoomScaleNormal="100" workbookViewId="0">
      <selection activeCell="E13" sqref="E13"/>
    </sheetView>
  </sheetViews>
  <sheetFormatPr defaultColWidth="9" defaultRowHeight="13.5"/>
  <cols>
    <col min="1" max="1" width="49.875" style="7" customWidth="1"/>
    <col min="2" max="2" width="33.25" style="7" customWidth="1"/>
    <col min="3" max="16384" width="9" style="7"/>
  </cols>
  <sheetData>
    <row r="1" s="80" customFormat="1" ht="24" customHeight="1" spans="1:1">
      <c r="A1" s="80" t="s">
        <v>987</v>
      </c>
    </row>
    <row r="2" s="81" customFormat="1" ht="42" customHeight="1" spans="1:1">
      <c r="A2" s="81" t="s">
        <v>988</v>
      </c>
    </row>
    <row r="3" s="82" customFormat="1" ht="27" customHeight="1" spans="2:2">
      <c r="B3" s="82" t="s">
        <v>40</v>
      </c>
    </row>
    <row r="4" s="7" customFormat="1" ht="30" customHeight="1" spans="1:2">
      <c r="A4" s="84" t="s">
        <v>989</v>
      </c>
      <c r="B4" s="84" t="s">
        <v>958</v>
      </c>
    </row>
    <row r="5" s="83" customFormat="1" ht="30" customHeight="1" spans="1:2">
      <c r="A5" s="85" t="s">
        <v>990</v>
      </c>
      <c r="B5" s="86">
        <v>89740</v>
      </c>
    </row>
    <row r="6" s="83" customFormat="1" ht="30" customHeight="1" spans="1:2">
      <c r="A6" s="85" t="s">
        <v>991</v>
      </c>
      <c r="B6" s="86">
        <v>89740</v>
      </c>
    </row>
    <row r="7" s="83" customFormat="1" ht="30" customHeight="1" spans="1:2">
      <c r="A7" s="85" t="s">
        <v>992</v>
      </c>
      <c r="B7" s="87">
        <f>B8+B9</f>
        <v>13894.8</v>
      </c>
    </row>
    <row r="8" s="7" customFormat="1" ht="30" customHeight="1" spans="1:2">
      <c r="A8" s="88" t="s">
        <v>993</v>
      </c>
      <c r="B8" s="89">
        <v>2282.6</v>
      </c>
    </row>
    <row r="9" s="7" customFormat="1" ht="30" customHeight="1" spans="1:2">
      <c r="A9" s="88" t="s">
        <v>994</v>
      </c>
      <c r="B9" s="89">
        <v>11612.2</v>
      </c>
    </row>
    <row r="10" s="83" customFormat="1" ht="30" customHeight="1" spans="1:2">
      <c r="A10" s="85" t="s">
        <v>995</v>
      </c>
      <c r="B10" s="87">
        <v>465614.2</v>
      </c>
    </row>
    <row r="11" s="83" customFormat="1" ht="30" customHeight="1" spans="1:2">
      <c r="A11" s="85" t="s">
        <v>996</v>
      </c>
      <c r="B11" s="90">
        <v>6.7</v>
      </c>
    </row>
    <row r="12" s="83" customFormat="1" ht="30" customHeight="1" spans="1:2">
      <c r="A12" s="85" t="s">
        <v>997</v>
      </c>
      <c r="B12" s="91">
        <v>2.8</v>
      </c>
    </row>
    <row r="13" s="6" customFormat="1" ht="81" customHeight="1" spans="1:9">
      <c r="A13" s="17" t="s">
        <v>998</v>
      </c>
      <c r="B13" s="17"/>
      <c r="C13" s="92"/>
      <c r="D13" s="92"/>
      <c r="E13" s="92"/>
      <c r="F13" s="92"/>
      <c r="G13" s="92"/>
      <c r="H13" s="92"/>
      <c r="I13" s="92"/>
    </row>
    <row r="14" s="7" customFormat="1" ht="24" customHeight="1"/>
    <row r="15" s="7" customFormat="1" ht="24" customHeight="1"/>
    <row r="16" s="7" customFormat="1" ht="24" customHeight="1"/>
    <row r="17" s="7" customFormat="1" ht="24" customHeight="1"/>
    <row r="18" s="7" customFormat="1" ht="24" customHeight="1"/>
    <row r="19" s="7" customFormat="1" ht="24" customHeight="1"/>
    <row r="20" s="7" customFormat="1" ht="24" customHeight="1"/>
    <row r="21" s="7" customFormat="1" ht="24" customHeight="1"/>
    <row r="22" s="7" customFormat="1" ht="24" customHeight="1"/>
    <row r="23" s="7" customFormat="1" ht="24" customHeight="1"/>
    <row r="24" s="7" customFormat="1" ht="24" customHeight="1"/>
    <row r="25" s="7" customFormat="1" ht="24" customHeight="1"/>
    <row r="26" s="7" customFormat="1" ht="24" customHeight="1"/>
    <row r="27" s="7" customFormat="1" ht="24" customHeight="1"/>
    <row r="28" s="7" customFormat="1" ht="24" customHeight="1"/>
    <row r="29" s="7" customFormat="1" ht="24" customHeight="1"/>
    <row r="30" s="7" customFormat="1" ht="24" customHeight="1"/>
    <row r="31" s="7" customFormat="1" ht="24" customHeight="1"/>
    <row r="32" s="7" customFormat="1" ht="24" customHeight="1"/>
    <row r="33" s="7" customFormat="1" ht="24" customHeight="1"/>
    <row r="34" s="7" customFormat="1" ht="24" customHeight="1"/>
    <row r="35" s="7" customFormat="1" ht="24" customHeight="1"/>
    <row r="36" s="7" customFormat="1" ht="24" customHeight="1"/>
    <row r="37" s="7" customFormat="1" ht="24" customHeight="1"/>
    <row r="38" s="7" customFormat="1" ht="24" customHeight="1"/>
    <row r="39" s="7" customFormat="1" ht="24" customHeight="1"/>
    <row r="40" s="7" customFormat="1" ht="24" customHeight="1"/>
    <row r="41" s="7" customFormat="1" ht="24" customHeight="1"/>
    <row r="42" s="7" customFormat="1" ht="24" customHeight="1"/>
    <row r="43" s="7" customFormat="1" ht="24" customHeight="1"/>
    <row r="44" s="7" customFormat="1" ht="24" customHeight="1"/>
    <row r="45" s="7" customFormat="1" ht="24" customHeight="1"/>
    <row r="46" s="7" customFormat="1" ht="24" customHeight="1"/>
    <row r="47" s="7" customFormat="1" ht="24" customHeight="1"/>
    <row r="48" s="7" customFormat="1" ht="24" customHeight="1"/>
    <row r="49" s="7" customFormat="1" ht="24" customHeight="1"/>
    <row r="50" s="7" customFormat="1" ht="24" customHeight="1"/>
    <row r="51" s="7" customFormat="1" ht="24" customHeight="1"/>
    <row r="52" s="7" customFormat="1" ht="24" customHeight="1"/>
    <row r="53" s="7" customFormat="1" ht="24" customHeight="1"/>
    <row r="54" s="7" customFormat="1" ht="24" customHeight="1"/>
    <row r="55" s="7" customFormat="1" ht="24" customHeight="1"/>
    <row r="56" s="7" customFormat="1" ht="24" customHeight="1"/>
    <row r="57" s="7" customFormat="1" ht="24" customHeight="1"/>
    <row r="58" s="7" customFormat="1" ht="24" customHeight="1"/>
    <row r="59" s="7" customFormat="1" ht="24" customHeight="1"/>
    <row r="60" s="7" customFormat="1" ht="24" customHeight="1"/>
    <row r="61" s="7" customFormat="1" ht="24" customHeight="1"/>
    <row r="62" s="7" customFormat="1" ht="24" customHeight="1"/>
    <row r="63" s="7" customFormat="1" ht="24" customHeight="1"/>
    <row r="64" s="7" customFormat="1" ht="24" customHeight="1"/>
    <row r="65" s="7" customFormat="1" ht="24" customHeight="1"/>
    <row r="66" s="7" customFormat="1" ht="24" customHeight="1"/>
    <row r="67" s="7" customFormat="1" ht="24" customHeight="1"/>
    <row r="68" s="7" customFormat="1" ht="24" customHeight="1"/>
    <row r="69" s="7" customFormat="1" ht="24" customHeight="1"/>
    <row r="70" s="7" customFormat="1" ht="24" customHeight="1"/>
    <row r="71" s="7" customFormat="1" ht="24" customHeight="1"/>
    <row r="72" s="7" customFormat="1" ht="24" customHeight="1"/>
    <row r="73" s="7" customFormat="1" ht="24" customHeight="1"/>
    <row r="74" s="7" customFormat="1" ht="24" customHeight="1"/>
    <row r="75" s="7" customFormat="1" ht="24" customHeight="1"/>
    <row r="76" s="7" customFormat="1" ht="24" customHeight="1"/>
    <row r="77" s="7" customFormat="1" ht="24" customHeight="1"/>
    <row r="78" s="7" customFormat="1" ht="24" customHeight="1"/>
    <row r="79" s="7" customFormat="1" ht="24" customHeight="1"/>
    <row r="80" s="7" customFormat="1" ht="24" customHeight="1"/>
    <row r="81" s="7" customFormat="1" ht="24" customHeight="1"/>
    <row r="82" s="7" customFormat="1" ht="24" customHeight="1"/>
    <row r="83" s="7" customFormat="1" ht="24" customHeight="1"/>
    <row r="84" s="7" customFormat="1" ht="24" customHeight="1"/>
    <row r="85" s="7" customFormat="1" ht="24" customHeight="1"/>
    <row r="86" s="7" customFormat="1" ht="24" customHeight="1"/>
    <row r="87" s="7" customFormat="1" ht="24" customHeight="1"/>
    <row r="88" s="7" customFormat="1" ht="24" customHeight="1"/>
    <row r="89" s="7" customFormat="1" ht="24" customHeight="1"/>
    <row r="90" s="7" customFormat="1" ht="24" customHeight="1"/>
    <row r="91" s="7" customFormat="1" ht="24" customHeight="1"/>
    <row r="92" s="7" customFormat="1" ht="24" customHeight="1"/>
    <row r="93" s="7" customFormat="1" ht="24" customHeight="1"/>
    <row r="94" s="7" customFormat="1" ht="24" customHeight="1"/>
  </sheetData>
  <mergeCells count="2">
    <mergeCell ref="A2:B2"/>
    <mergeCell ref="A13:B13"/>
  </mergeCells>
  <printOptions horizontalCentered="1"/>
  <pageMargins left="0.590277777777778" right="0.590277777777778" top="0.786805555555556" bottom="0.786805555555556" header="0.5" footer="0.5"/>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10"/>
  <sheetViews>
    <sheetView view="pageBreakPreview" zoomScaleNormal="100" workbookViewId="0">
      <pane ySplit="5" topLeftCell="A14" activePane="bottomLeft" state="frozen"/>
      <selection/>
      <selection pane="bottomLeft" activeCell="A28" sqref="$A23:$XFD28"/>
    </sheetView>
  </sheetViews>
  <sheetFormatPr defaultColWidth="8.875" defaultRowHeight="13.5"/>
  <cols>
    <col min="1" max="1" width="8.875" style="51" customWidth="1"/>
    <col min="2" max="2" width="8.25" style="51" customWidth="1"/>
    <col min="3" max="3" width="15.625" style="52" customWidth="1"/>
    <col min="4" max="7" width="9" style="53" customWidth="1"/>
    <col min="8" max="8" width="15.625" style="54" customWidth="1"/>
    <col min="9" max="9" width="15.625" style="51" customWidth="1"/>
    <col min="10" max="16384" width="8.875" style="51"/>
  </cols>
  <sheetData>
    <row r="1" s="48" customFormat="1" ht="24" customHeight="1" spans="1:8">
      <c r="A1" s="55" t="s">
        <v>999</v>
      </c>
      <c r="D1" s="56"/>
      <c r="E1" s="56"/>
      <c r="F1" s="56"/>
      <c r="G1" s="56"/>
      <c r="H1" s="69"/>
    </row>
    <row r="2" s="49" customFormat="1" ht="42" customHeight="1" spans="1:9">
      <c r="A2" s="11" t="s">
        <v>1000</v>
      </c>
      <c r="B2" s="11"/>
      <c r="C2" s="11"/>
      <c r="D2" s="11"/>
      <c r="E2" s="11"/>
      <c r="F2" s="11"/>
      <c r="G2" s="11"/>
      <c r="H2" s="11"/>
      <c r="I2" s="11"/>
    </row>
    <row r="3" s="50" customFormat="1" ht="27" customHeight="1" spans="1:9">
      <c r="A3" s="35"/>
      <c r="B3" s="35"/>
      <c r="C3" s="35"/>
      <c r="D3" s="57"/>
      <c r="E3" s="57"/>
      <c r="F3" s="57"/>
      <c r="G3" s="70"/>
      <c r="H3" s="70"/>
      <c r="I3" s="70" t="s">
        <v>40</v>
      </c>
    </row>
    <row r="4" s="51" customFormat="1" ht="30" customHeight="1" spans="1:9">
      <c r="A4" s="58" t="s">
        <v>1001</v>
      </c>
      <c r="B4" s="59" t="s">
        <v>1002</v>
      </c>
      <c r="C4" s="58" t="s">
        <v>691</v>
      </c>
      <c r="D4" s="60" t="s">
        <v>1003</v>
      </c>
      <c r="E4" s="71"/>
      <c r="F4" s="72"/>
      <c r="G4" s="62" t="s">
        <v>1004</v>
      </c>
      <c r="H4" s="73"/>
      <c r="I4" s="77" t="s">
        <v>1005</v>
      </c>
    </row>
    <row r="5" s="51" customFormat="1" ht="30" customHeight="1" spans="1:9">
      <c r="A5" s="58"/>
      <c r="B5" s="61"/>
      <c r="C5" s="58"/>
      <c r="D5" s="62" t="s">
        <v>72</v>
      </c>
      <c r="E5" s="62" t="s">
        <v>1006</v>
      </c>
      <c r="F5" s="62" t="s">
        <v>1007</v>
      </c>
      <c r="G5" s="74" t="s">
        <v>1008</v>
      </c>
      <c r="H5" s="75" t="s">
        <v>1009</v>
      </c>
      <c r="I5" s="78"/>
    </row>
    <row r="6" s="51" customFormat="1" ht="168.75" spans="1:9">
      <c r="A6" s="58" t="s">
        <v>1010</v>
      </c>
      <c r="B6" s="29" t="s">
        <v>1011</v>
      </c>
      <c r="C6" s="29" t="s">
        <v>1012</v>
      </c>
      <c r="D6" s="63">
        <f t="shared" ref="D6:D16" si="0">E6+F6</f>
        <v>16200</v>
      </c>
      <c r="E6" s="68"/>
      <c r="F6" s="63">
        <v>16200</v>
      </c>
      <c r="G6" s="63">
        <v>16200</v>
      </c>
      <c r="H6" s="75">
        <v>1</v>
      </c>
      <c r="I6" s="79" t="s">
        <v>1013</v>
      </c>
    </row>
    <row r="7" s="51" customFormat="1" ht="180" spans="1:9">
      <c r="A7" s="58" t="s">
        <v>1010</v>
      </c>
      <c r="B7" s="29" t="s">
        <v>1014</v>
      </c>
      <c r="C7" s="29" t="s">
        <v>1015</v>
      </c>
      <c r="D7" s="63">
        <f t="shared" si="0"/>
        <v>2200</v>
      </c>
      <c r="E7" s="68"/>
      <c r="F7" s="63">
        <v>2200</v>
      </c>
      <c r="G7" s="63">
        <v>2200</v>
      </c>
      <c r="H7" s="75">
        <v>1</v>
      </c>
      <c r="I7" s="79" t="s">
        <v>1016</v>
      </c>
    </row>
    <row r="8" s="51" customFormat="1" ht="146.25" spans="1:9">
      <c r="A8" s="58" t="s">
        <v>1010</v>
      </c>
      <c r="B8" s="29" t="s">
        <v>1017</v>
      </c>
      <c r="C8" s="29" t="s">
        <v>1018</v>
      </c>
      <c r="D8" s="63">
        <f t="shared" si="0"/>
        <v>850</v>
      </c>
      <c r="E8" s="68"/>
      <c r="F8" s="63">
        <v>850</v>
      </c>
      <c r="G8" s="63">
        <v>850</v>
      </c>
      <c r="H8" s="75">
        <v>1</v>
      </c>
      <c r="I8" s="79" t="s">
        <v>1019</v>
      </c>
    </row>
    <row r="9" s="51" customFormat="1" ht="247.5" spans="1:9">
      <c r="A9" s="58" t="s">
        <v>1010</v>
      </c>
      <c r="B9" s="29" t="s">
        <v>1014</v>
      </c>
      <c r="C9" s="29" t="s">
        <v>1020</v>
      </c>
      <c r="D9" s="63">
        <f t="shared" si="0"/>
        <v>3000</v>
      </c>
      <c r="E9" s="68"/>
      <c r="F9" s="63">
        <v>3000</v>
      </c>
      <c r="G9" s="63">
        <v>3000</v>
      </c>
      <c r="H9" s="75">
        <v>1</v>
      </c>
      <c r="I9" s="79" t="s">
        <v>1021</v>
      </c>
    </row>
    <row r="10" s="51" customFormat="1" ht="123.75" spans="1:9">
      <c r="A10" s="58" t="s">
        <v>1010</v>
      </c>
      <c r="B10" s="29" t="s">
        <v>1022</v>
      </c>
      <c r="C10" s="29" t="s">
        <v>1023</v>
      </c>
      <c r="D10" s="63">
        <f t="shared" si="0"/>
        <v>20000</v>
      </c>
      <c r="E10" s="68"/>
      <c r="F10" s="63">
        <v>20000</v>
      </c>
      <c r="G10" s="63">
        <v>20000</v>
      </c>
      <c r="H10" s="75">
        <v>1</v>
      </c>
      <c r="I10" s="79" t="s">
        <v>1024</v>
      </c>
    </row>
    <row r="11" s="51" customFormat="1" ht="101.25" spans="1:9">
      <c r="A11" s="58" t="s">
        <v>1010</v>
      </c>
      <c r="B11" s="29" t="s">
        <v>1025</v>
      </c>
      <c r="C11" s="29" t="s">
        <v>1026</v>
      </c>
      <c r="D11" s="63">
        <f t="shared" si="0"/>
        <v>2250</v>
      </c>
      <c r="E11" s="68"/>
      <c r="F11" s="63">
        <v>2250</v>
      </c>
      <c r="G11" s="63">
        <v>2250</v>
      </c>
      <c r="H11" s="75">
        <v>1</v>
      </c>
      <c r="I11" s="79" t="s">
        <v>1027</v>
      </c>
    </row>
    <row r="12" s="51" customFormat="1" ht="180" spans="1:9">
      <c r="A12" s="58" t="s">
        <v>1010</v>
      </c>
      <c r="B12" s="64" t="s">
        <v>1028</v>
      </c>
      <c r="C12" s="65" t="s">
        <v>1029</v>
      </c>
      <c r="D12" s="63">
        <f t="shared" si="0"/>
        <v>1000</v>
      </c>
      <c r="E12" s="68"/>
      <c r="F12" s="63">
        <v>1000</v>
      </c>
      <c r="G12" s="63">
        <v>1000</v>
      </c>
      <c r="H12" s="75">
        <v>1</v>
      </c>
      <c r="I12" s="79" t="s">
        <v>1030</v>
      </c>
    </row>
    <row r="13" s="51" customFormat="1" ht="101.25" spans="1:9">
      <c r="A13" s="58" t="s">
        <v>1010</v>
      </c>
      <c r="B13" s="64" t="s">
        <v>1017</v>
      </c>
      <c r="C13" s="65" t="s">
        <v>1031</v>
      </c>
      <c r="D13" s="63">
        <f t="shared" si="0"/>
        <v>7750</v>
      </c>
      <c r="E13" s="62"/>
      <c r="F13" s="63">
        <v>7750</v>
      </c>
      <c r="G13" s="63">
        <v>7750</v>
      </c>
      <c r="H13" s="75">
        <v>1</v>
      </c>
      <c r="I13" s="79" t="s">
        <v>1032</v>
      </c>
    </row>
    <row r="14" s="51" customFormat="1" ht="236.25" spans="1:9">
      <c r="A14" s="58" t="s">
        <v>1010</v>
      </c>
      <c r="B14" s="64" t="s">
        <v>1033</v>
      </c>
      <c r="C14" s="64" t="s">
        <v>1034</v>
      </c>
      <c r="D14" s="63">
        <f t="shared" si="0"/>
        <v>6350</v>
      </c>
      <c r="E14" s="62"/>
      <c r="F14" s="63">
        <v>6350</v>
      </c>
      <c r="G14" s="63">
        <v>6350</v>
      </c>
      <c r="H14" s="75">
        <v>1</v>
      </c>
      <c r="I14" s="79" t="s">
        <v>1035</v>
      </c>
    </row>
    <row r="15" s="51" customFormat="1" ht="90" spans="1:9">
      <c r="A15" s="58" t="s">
        <v>1010</v>
      </c>
      <c r="B15" s="66" t="s">
        <v>1036</v>
      </c>
      <c r="C15" s="64" t="s">
        <v>1037</v>
      </c>
      <c r="D15" s="63">
        <f t="shared" si="0"/>
        <v>4800</v>
      </c>
      <c r="E15" s="62"/>
      <c r="F15" s="63">
        <v>4800</v>
      </c>
      <c r="G15" s="63">
        <v>4800</v>
      </c>
      <c r="H15" s="75">
        <v>1</v>
      </c>
      <c r="I15" s="79" t="s">
        <v>1038</v>
      </c>
    </row>
    <row r="16" s="51" customFormat="1" ht="157.5" spans="1:9">
      <c r="A16" s="58" t="s">
        <v>1010</v>
      </c>
      <c r="B16" s="66" t="s">
        <v>1039</v>
      </c>
      <c r="C16" s="64" t="s">
        <v>1040</v>
      </c>
      <c r="D16" s="63">
        <f t="shared" si="0"/>
        <v>500</v>
      </c>
      <c r="E16" s="62"/>
      <c r="F16" s="63">
        <v>500</v>
      </c>
      <c r="G16" s="63">
        <v>500</v>
      </c>
      <c r="H16" s="75">
        <v>1</v>
      </c>
      <c r="I16" s="79" t="s">
        <v>1041</v>
      </c>
    </row>
    <row r="17" s="51" customFormat="1" ht="30" customHeight="1" spans="1:9">
      <c r="A17" s="58"/>
      <c r="B17" s="38"/>
      <c r="C17" s="67"/>
      <c r="D17" s="68"/>
      <c r="E17" s="76"/>
      <c r="F17" s="68"/>
      <c r="G17" s="68"/>
      <c r="H17" s="75"/>
      <c r="I17" s="79"/>
    </row>
    <row r="18" s="51" customFormat="1" ht="30" customHeight="1" spans="1:9">
      <c r="A18" s="58"/>
      <c r="B18" s="38"/>
      <c r="C18" s="67"/>
      <c r="D18" s="68"/>
      <c r="E18" s="30"/>
      <c r="F18" s="68"/>
      <c r="G18" s="68"/>
      <c r="H18" s="75"/>
      <c r="I18" s="79"/>
    </row>
    <row r="19" s="6" customFormat="1" ht="30" customHeight="1" spans="1:9">
      <c r="A19" s="58"/>
      <c r="B19" s="38"/>
      <c r="C19" s="67"/>
      <c r="D19" s="68"/>
      <c r="E19" s="30"/>
      <c r="F19" s="68"/>
      <c r="G19" s="68"/>
      <c r="H19" s="75"/>
      <c r="I19" s="79"/>
    </row>
    <row r="20" s="51" customFormat="1" ht="30" customHeight="1" spans="1:9">
      <c r="A20" s="58"/>
      <c r="B20" s="38"/>
      <c r="C20" s="67"/>
      <c r="D20" s="68"/>
      <c r="E20" s="30"/>
      <c r="F20" s="68"/>
      <c r="G20" s="68"/>
      <c r="H20" s="75"/>
      <c r="I20" s="79"/>
    </row>
    <row r="21" s="51" customFormat="1" ht="30" customHeight="1" spans="1:9">
      <c r="A21" s="58"/>
      <c r="B21" s="38"/>
      <c r="C21" s="67"/>
      <c r="D21" s="68"/>
      <c r="E21" s="30"/>
      <c r="F21" s="68"/>
      <c r="G21" s="68"/>
      <c r="H21" s="75"/>
      <c r="I21" s="79"/>
    </row>
    <row r="22" s="51" customFormat="1" ht="30" customHeight="1" spans="1:9">
      <c r="A22" s="58"/>
      <c r="B22" s="38"/>
      <c r="C22" s="67"/>
      <c r="D22" s="68"/>
      <c r="E22" s="30"/>
      <c r="F22" s="68"/>
      <c r="G22" s="68"/>
      <c r="H22" s="75"/>
      <c r="I22" s="79"/>
    </row>
    <row r="23" s="6" customFormat="1" ht="54" customHeight="1" spans="1:9">
      <c r="A23" s="17" t="s">
        <v>1042</v>
      </c>
      <c r="B23" s="17"/>
      <c r="C23" s="17"/>
      <c r="D23" s="17"/>
      <c r="E23" s="17"/>
      <c r="F23" s="17"/>
      <c r="G23" s="17"/>
      <c r="H23" s="17"/>
      <c r="I23" s="17"/>
    </row>
    <row r="24" s="51" customFormat="1" ht="24" customHeight="1" spans="3:8">
      <c r="C24" s="52"/>
      <c r="D24" s="53"/>
      <c r="E24" s="53"/>
      <c r="F24" s="53"/>
      <c r="G24" s="53"/>
      <c r="H24" s="54"/>
    </row>
    <row r="25" s="51" customFormat="1" ht="24" customHeight="1" spans="3:8">
      <c r="C25" s="52"/>
      <c r="D25" s="53"/>
      <c r="E25" s="53"/>
      <c r="F25" s="53"/>
      <c r="G25" s="53"/>
      <c r="H25" s="54"/>
    </row>
    <row r="26" s="51" customFormat="1" ht="24" customHeight="1" spans="3:8">
      <c r="C26" s="52"/>
      <c r="D26" s="53"/>
      <c r="E26" s="53"/>
      <c r="F26" s="53"/>
      <c r="G26" s="53"/>
      <c r="H26" s="54"/>
    </row>
    <row r="27" s="51" customFormat="1" ht="24" customHeight="1" spans="3:8">
      <c r="C27" s="52"/>
      <c r="D27" s="53"/>
      <c r="E27" s="53"/>
      <c r="F27" s="53"/>
      <c r="G27" s="53"/>
      <c r="H27" s="54"/>
    </row>
    <row r="28" s="51" customFormat="1" ht="24" customHeight="1" spans="3:8">
      <c r="C28" s="52"/>
      <c r="D28" s="53"/>
      <c r="E28" s="53"/>
      <c r="F28" s="53"/>
      <c r="G28" s="53"/>
      <c r="H28" s="54"/>
    </row>
    <row r="29" s="51" customFormat="1" ht="24" customHeight="1" spans="3:8">
      <c r="C29" s="52"/>
      <c r="D29" s="53"/>
      <c r="E29" s="53"/>
      <c r="F29" s="53"/>
      <c r="G29" s="53"/>
      <c r="H29" s="54"/>
    </row>
    <row r="30" s="51" customFormat="1" ht="24" customHeight="1" spans="3:8">
      <c r="C30" s="52"/>
      <c r="D30" s="53"/>
      <c r="E30" s="53"/>
      <c r="F30" s="53"/>
      <c r="G30" s="53"/>
      <c r="H30" s="54"/>
    </row>
    <row r="31" s="51" customFormat="1" ht="24" customHeight="1" spans="3:8">
      <c r="C31" s="52"/>
      <c r="D31" s="53"/>
      <c r="E31" s="53"/>
      <c r="F31" s="53"/>
      <c r="G31" s="53"/>
      <c r="H31" s="54"/>
    </row>
    <row r="32" s="51" customFormat="1" ht="24" customHeight="1" spans="3:8">
      <c r="C32" s="52"/>
      <c r="D32" s="53"/>
      <c r="E32" s="53"/>
      <c r="F32" s="53"/>
      <c r="G32" s="53"/>
      <c r="H32" s="54"/>
    </row>
    <row r="33" s="51" customFormat="1" ht="24" customHeight="1" spans="3:8">
      <c r="C33" s="52"/>
      <c r="D33" s="53"/>
      <c r="E33" s="53"/>
      <c r="F33" s="53"/>
      <c r="G33" s="53"/>
      <c r="H33" s="54"/>
    </row>
    <row r="34" s="51" customFormat="1" ht="24" customHeight="1" spans="3:8">
      <c r="C34" s="52"/>
      <c r="D34" s="53"/>
      <c r="E34" s="53"/>
      <c r="F34" s="53"/>
      <c r="G34" s="53"/>
      <c r="H34" s="54"/>
    </row>
    <row r="35" s="51" customFormat="1" ht="24" customHeight="1" spans="3:8">
      <c r="C35" s="52"/>
      <c r="D35" s="53"/>
      <c r="E35" s="53"/>
      <c r="F35" s="53"/>
      <c r="G35" s="53"/>
      <c r="H35" s="54"/>
    </row>
    <row r="36" s="51" customFormat="1" ht="24" customHeight="1" spans="3:8">
      <c r="C36" s="52"/>
      <c r="D36" s="53"/>
      <c r="E36" s="53"/>
      <c r="F36" s="53"/>
      <c r="G36" s="53"/>
      <c r="H36" s="54"/>
    </row>
    <row r="37" s="51" customFormat="1" ht="24" customHeight="1" spans="3:8">
      <c r="C37" s="52"/>
      <c r="D37" s="53"/>
      <c r="E37" s="53"/>
      <c r="F37" s="53"/>
      <c r="G37" s="53"/>
      <c r="H37" s="54"/>
    </row>
    <row r="38" s="51" customFormat="1" ht="24" customHeight="1" spans="3:8">
      <c r="C38" s="52"/>
      <c r="D38" s="53"/>
      <c r="E38" s="53"/>
      <c r="F38" s="53"/>
      <c r="G38" s="53"/>
      <c r="H38" s="54"/>
    </row>
    <row r="39" s="51" customFormat="1" ht="24" customHeight="1" spans="3:8">
      <c r="C39" s="52"/>
      <c r="D39" s="53"/>
      <c r="E39" s="53"/>
      <c r="F39" s="53"/>
      <c r="G39" s="53"/>
      <c r="H39" s="54"/>
    </row>
    <row r="40" s="51" customFormat="1" ht="24" customHeight="1" spans="3:8">
      <c r="C40" s="52"/>
      <c r="D40" s="53"/>
      <c r="E40" s="53"/>
      <c r="F40" s="53"/>
      <c r="G40" s="53"/>
      <c r="H40" s="54"/>
    </row>
    <row r="41" s="51" customFormat="1" ht="24" customHeight="1" spans="3:8">
      <c r="C41" s="52"/>
      <c r="D41" s="53"/>
      <c r="E41" s="53"/>
      <c r="F41" s="53"/>
      <c r="G41" s="53"/>
      <c r="H41" s="54"/>
    </row>
    <row r="42" s="51" customFormat="1" ht="24" customHeight="1" spans="3:8">
      <c r="C42" s="52"/>
      <c r="D42" s="53"/>
      <c r="E42" s="53"/>
      <c r="F42" s="53"/>
      <c r="G42" s="53"/>
      <c r="H42" s="54"/>
    </row>
    <row r="43" s="51" customFormat="1" ht="24" customHeight="1" spans="3:8">
      <c r="C43" s="52"/>
      <c r="D43" s="53"/>
      <c r="E43" s="53"/>
      <c r="F43" s="53"/>
      <c r="G43" s="53"/>
      <c r="H43" s="54"/>
    </row>
    <row r="44" s="51" customFormat="1" ht="24" customHeight="1" spans="3:8">
      <c r="C44" s="52"/>
      <c r="D44" s="53"/>
      <c r="E44" s="53"/>
      <c r="F44" s="53"/>
      <c r="G44" s="53"/>
      <c r="H44" s="54"/>
    </row>
    <row r="45" s="51" customFormat="1" ht="24" customHeight="1" spans="3:8">
      <c r="C45" s="52"/>
      <c r="D45" s="53"/>
      <c r="E45" s="53"/>
      <c r="F45" s="53"/>
      <c r="G45" s="53"/>
      <c r="H45" s="54"/>
    </row>
    <row r="46" s="51" customFormat="1" ht="24" customHeight="1" spans="3:8">
      <c r="C46" s="52"/>
      <c r="D46" s="53"/>
      <c r="E46" s="53"/>
      <c r="F46" s="53"/>
      <c r="G46" s="53"/>
      <c r="H46" s="54"/>
    </row>
    <row r="47" s="51" customFormat="1" ht="24" customHeight="1" spans="3:8">
      <c r="C47" s="52"/>
      <c r="D47" s="53"/>
      <c r="E47" s="53"/>
      <c r="F47" s="53"/>
      <c r="G47" s="53"/>
      <c r="H47" s="54"/>
    </row>
    <row r="48" s="51" customFormat="1" ht="24" customHeight="1" spans="3:8">
      <c r="C48" s="52"/>
      <c r="D48" s="53"/>
      <c r="E48" s="53"/>
      <c r="F48" s="53"/>
      <c r="G48" s="53"/>
      <c r="H48" s="54"/>
    </row>
    <row r="49" s="51" customFormat="1" ht="24" customHeight="1" spans="3:8">
      <c r="C49" s="52"/>
      <c r="D49" s="53"/>
      <c r="E49" s="53"/>
      <c r="F49" s="53"/>
      <c r="G49" s="53"/>
      <c r="H49" s="54"/>
    </row>
    <row r="50" s="51" customFormat="1" ht="24" customHeight="1" spans="3:8">
      <c r="C50" s="52"/>
      <c r="D50" s="53"/>
      <c r="E50" s="53"/>
      <c r="F50" s="53"/>
      <c r="G50" s="53"/>
      <c r="H50" s="54"/>
    </row>
    <row r="51" s="51" customFormat="1" ht="24" customHeight="1" spans="3:8">
      <c r="C51" s="52"/>
      <c r="D51" s="53"/>
      <c r="E51" s="53"/>
      <c r="F51" s="53"/>
      <c r="G51" s="53"/>
      <c r="H51" s="54"/>
    </row>
    <row r="52" s="51" customFormat="1" ht="24" customHeight="1" spans="3:8">
      <c r="C52" s="52"/>
      <c r="D52" s="53"/>
      <c r="E52" s="53"/>
      <c r="F52" s="53"/>
      <c r="G52" s="53"/>
      <c r="H52" s="54"/>
    </row>
    <row r="53" s="51" customFormat="1" ht="24" customHeight="1" spans="3:8">
      <c r="C53" s="52"/>
      <c r="D53" s="53"/>
      <c r="E53" s="53"/>
      <c r="F53" s="53"/>
      <c r="G53" s="53"/>
      <c r="H53" s="54"/>
    </row>
    <row r="54" s="51" customFormat="1" ht="24" customHeight="1" spans="3:8">
      <c r="C54" s="52"/>
      <c r="D54" s="53"/>
      <c r="E54" s="53"/>
      <c r="F54" s="53"/>
      <c r="G54" s="53"/>
      <c r="H54" s="54"/>
    </row>
    <row r="55" s="51" customFormat="1" ht="24" customHeight="1" spans="3:8">
      <c r="C55" s="52"/>
      <c r="D55" s="53"/>
      <c r="E55" s="53"/>
      <c r="F55" s="53"/>
      <c r="G55" s="53"/>
      <c r="H55" s="54"/>
    </row>
    <row r="56" s="51" customFormat="1" ht="24" customHeight="1" spans="3:8">
      <c r="C56" s="52"/>
      <c r="D56" s="53"/>
      <c r="E56" s="53"/>
      <c r="F56" s="53"/>
      <c r="G56" s="53"/>
      <c r="H56" s="54"/>
    </row>
    <row r="57" s="51" customFormat="1" ht="24" customHeight="1" spans="3:8">
      <c r="C57" s="52"/>
      <c r="D57" s="53"/>
      <c r="E57" s="53"/>
      <c r="F57" s="53"/>
      <c r="G57" s="53"/>
      <c r="H57" s="54"/>
    </row>
    <row r="58" s="51" customFormat="1" ht="24" customHeight="1" spans="3:8">
      <c r="C58" s="52"/>
      <c r="D58" s="53"/>
      <c r="E58" s="53"/>
      <c r="F58" s="53"/>
      <c r="G58" s="53"/>
      <c r="H58" s="54"/>
    </row>
    <row r="59" s="51" customFormat="1" ht="24" customHeight="1" spans="3:8">
      <c r="C59" s="52"/>
      <c r="D59" s="53"/>
      <c r="E59" s="53"/>
      <c r="F59" s="53"/>
      <c r="G59" s="53"/>
      <c r="H59" s="54"/>
    </row>
    <row r="60" s="51" customFormat="1" ht="24" customHeight="1" spans="3:8">
      <c r="C60" s="52"/>
      <c r="D60" s="53"/>
      <c r="E60" s="53"/>
      <c r="F60" s="53"/>
      <c r="G60" s="53"/>
      <c r="H60" s="54"/>
    </row>
    <row r="61" s="51" customFormat="1" ht="24" customHeight="1" spans="3:8">
      <c r="C61" s="52"/>
      <c r="D61" s="53"/>
      <c r="E61" s="53"/>
      <c r="F61" s="53"/>
      <c r="G61" s="53"/>
      <c r="H61" s="54"/>
    </row>
    <row r="62" s="51" customFormat="1" ht="24" customHeight="1" spans="3:8">
      <c r="C62" s="52"/>
      <c r="D62" s="53"/>
      <c r="E62" s="53"/>
      <c r="F62" s="53"/>
      <c r="G62" s="53"/>
      <c r="H62" s="54"/>
    </row>
    <row r="63" s="51" customFormat="1" ht="24" customHeight="1" spans="3:8">
      <c r="C63" s="52"/>
      <c r="D63" s="53"/>
      <c r="E63" s="53"/>
      <c r="F63" s="53"/>
      <c r="G63" s="53"/>
      <c r="H63" s="54"/>
    </row>
    <row r="64" s="51" customFormat="1" ht="24" customHeight="1" spans="3:8">
      <c r="C64" s="52"/>
      <c r="D64" s="53"/>
      <c r="E64" s="53"/>
      <c r="F64" s="53"/>
      <c r="G64" s="53"/>
      <c r="H64" s="54"/>
    </row>
    <row r="65" s="51" customFormat="1" ht="24" customHeight="1" spans="3:8">
      <c r="C65" s="52"/>
      <c r="D65" s="53"/>
      <c r="E65" s="53"/>
      <c r="F65" s="53"/>
      <c r="G65" s="53"/>
      <c r="H65" s="54"/>
    </row>
    <row r="66" s="51" customFormat="1" ht="24" customHeight="1" spans="3:8">
      <c r="C66" s="52"/>
      <c r="D66" s="53"/>
      <c r="E66" s="53"/>
      <c r="F66" s="53"/>
      <c r="G66" s="53"/>
      <c r="H66" s="54"/>
    </row>
    <row r="67" s="51" customFormat="1" ht="24" customHeight="1" spans="3:8">
      <c r="C67" s="52"/>
      <c r="D67" s="53"/>
      <c r="E67" s="53"/>
      <c r="F67" s="53"/>
      <c r="G67" s="53"/>
      <c r="H67" s="54"/>
    </row>
    <row r="68" s="51" customFormat="1" ht="24" customHeight="1" spans="3:8">
      <c r="C68" s="52"/>
      <c r="D68" s="53"/>
      <c r="E68" s="53"/>
      <c r="F68" s="53"/>
      <c r="G68" s="53"/>
      <c r="H68" s="54"/>
    </row>
    <row r="69" s="51" customFormat="1" ht="24" customHeight="1" spans="3:8">
      <c r="C69" s="52"/>
      <c r="D69" s="53"/>
      <c r="E69" s="53"/>
      <c r="F69" s="53"/>
      <c r="G69" s="53"/>
      <c r="H69" s="54"/>
    </row>
    <row r="70" s="51" customFormat="1" ht="24" customHeight="1" spans="3:8">
      <c r="C70" s="52"/>
      <c r="D70" s="53"/>
      <c r="E70" s="53"/>
      <c r="F70" s="53"/>
      <c r="G70" s="53"/>
      <c r="H70" s="54"/>
    </row>
    <row r="71" s="51" customFormat="1" ht="24" customHeight="1" spans="3:8">
      <c r="C71" s="52"/>
      <c r="D71" s="53"/>
      <c r="E71" s="53"/>
      <c r="F71" s="53"/>
      <c r="G71" s="53"/>
      <c r="H71" s="54"/>
    </row>
    <row r="72" s="51" customFormat="1" ht="24" customHeight="1" spans="3:8">
      <c r="C72" s="52"/>
      <c r="D72" s="53"/>
      <c r="E72" s="53"/>
      <c r="F72" s="53"/>
      <c r="G72" s="53"/>
      <c r="H72" s="54"/>
    </row>
    <row r="73" s="51" customFormat="1" ht="24" customHeight="1" spans="3:8">
      <c r="C73" s="52"/>
      <c r="D73" s="53"/>
      <c r="E73" s="53"/>
      <c r="F73" s="53"/>
      <c r="G73" s="53"/>
      <c r="H73" s="54"/>
    </row>
    <row r="74" s="51" customFormat="1" ht="24" customHeight="1" spans="3:8">
      <c r="C74" s="52"/>
      <c r="D74" s="53"/>
      <c r="E74" s="53"/>
      <c r="F74" s="53"/>
      <c r="G74" s="53"/>
      <c r="H74" s="54"/>
    </row>
    <row r="75" s="51" customFormat="1" ht="24" customHeight="1" spans="3:8">
      <c r="C75" s="52"/>
      <c r="D75" s="53"/>
      <c r="E75" s="53"/>
      <c r="F75" s="53"/>
      <c r="G75" s="53"/>
      <c r="H75" s="54"/>
    </row>
    <row r="76" s="51" customFormat="1" ht="24" customHeight="1" spans="3:8">
      <c r="C76" s="52"/>
      <c r="D76" s="53"/>
      <c r="E76" s="53"/>
      <c r="F76" s="53"/>
      <c r="G76" s="53"/>
      <c r="H76" s="54"/>
    </row>
    <row r="77" s="51" customFormat="1" ht="24" customHeight="1" spans="3:8">
      <c r="C77" s="52"/>
      <c r="D77" s="53"/>
      <c r="E77" s="53"/>
      <c r="F77" s="53"/>
      <c r="G77" s="53"/>
      <c r="H77" s="54"/>
    </row>
    <row r="78" s="51" customFormat="1" ht="24" customHeight="1" spans="3:8">
      <c r="C78" s="52"/>
      <c r="D78" s="53"/>
      <c r="E78" s="53"/>
      <c r="F78" s="53"/>
      <c r="G78" s="53"/>
      <c r="H78" s="54"/>
    </row>
    <row r="79" s="51" customFormat="1" ht="24" customHeight="1" spans="3:8">
      <c r="C79" s="52"/>
      <c r="D79" s="53"/>
      <c r="E79" s="53"/>
      <c r="F79" s="53"/>
      <c r="G79" s="53"/>
      <c r="H79" s="54"/>
    </row>
    <row r="80" s="51" customFormat="1" ht="24" customHeight="1" spans="3:8">
      <c r="C80" s="52"/>
      <c r="D80" s="53"/>
      <c r="E80" s="53"/>
      <c r="F80" s="53"/>
      <c r="G80" s="53"/>
      <c r="H80" s="54"/>
    </row>
    <row r="81" s="51" customFormat="1" ht="24" customHeight="1" spans="3:8">
      <c r="C81" s="52"/>
      <c r="D81" s="53"/>
      <c r="E81" s="53"/>
      <c r="F81" s="53"/>
      <c r="G81" s="53"/>
      <c r="H81" s="54"/>
    </row>
    <row r="82" s="51" customFormat="1" ht="24" customHeight="1" spans="3:8">
      <c r="C82" s="52"/>
      <c r="D82" s="53"/>
      <c r="E82" s="53"/>
      <c r="F82" s="53"/>
      <c r="G82" s="53"/>
      <c r="H82" s="54"/>
    </row>
    <row r="83" s="51" customFormat="1" ht="24" customHeight="1" spans="3:8">
      <c r="C83" s="52"/>
      <c r="D83" s="53"/>
      <c r="E83" s="53"/>
      <c r="F83" s="53"/>
      <c r="G83" s="53"/>
      <c r="H83" s="54"/>
    </row>
    <row r="84" s="51" customFormat="1" ht="24" customHeight="1" spans="3:8">
      <c r="C84" s="52"/>
      <c r="D84" s="53"/>
      <c r="E84" s="53"/>
      <c r="F84" s="53"/>
      <c r="G84" s="53"/>
      <c r="H84" s="54"/>
    </row>
    <row r="85" s="51" customFormat="1" ht="24" customHeight="1" spans="3:8">
      <c r="C85" s="52"/>
      <c r="D85" s="53"/>
      <c r="E85" s="53"/>
      <c r="F85" s="53"/>
      <c r="G85" s="53"/>
      <c r="H85" s="54"/>
    </row>
    <row r="86" s="51" customFormat="1" ht="24" customHeight="1" spans="3:8">
      <c r="C86" s="52"/>
      <c r="D86" s="53"/>
      <c r="E86" s="53"/>
      <c r="F86" s="53"/>
      <c r="G86" s="53"/>
      <c r="H86" s="54"/>
    </row>
    <row r="87" s="51" customFormat="1" ht="24" customHeight="1" spans="3:8">
      <c r="C87" s="52"/>
      <c r="D87" s="53"/>
      <c r="E87" s="53"/>
      <c r="F87" s="53"/>
      <c r="G87" s="53"/>
      <c r="H87" s="54"/>
    </row>
    <row r="88" s="51" customFormat="1" ht="24" customHeight="1" spans="3:8">
      <c r="C88" s="52"/>
      <c r="D88" s="53"/>
      <c r="E88" s="53"/>
      <c r="F88" s="53"/>
      <c r="G88" s="53"/>
      <c r="H88" s="54"/>
    </row>
    <row r="89" s="51" customFormat="1" ht="24" customHeight="1" spans="3:8">
      <c r="C89" s="52"/>
      <c r="D89" s="53"/>
      <c r="E89" s="53"/>
      <c r="F89" s="53"/>
      <c r="G89" s="53"/>
      <c r="H89" s="54"/>
    </row>
    <row r="90" s="51" customFormat="1" ht="24" customHeight="1" spans="3:8">
      <c r="C90" s="52"/>
      <c r="D90" s="53"/>
      <c r="E90" s="53"/>
      <c r="F90" s="53"/>
      <c r="G90" s="53"/>
      <c r="H90" s="54"/>
    </row>
    <row r="91" s="51" customFormat="1" ht="24" customHeight="1" spans="3:8">
      <c r="C91" s="52"/>
      <c r="D91" s="53"/>
      <c r="E91" s="53"/>
      <c r="F91" s="53"/>
      <c r="G91" s="53"/>
      <c r="H91" s="54"/>
    </row>
    <row r="92" s="51" customFormat="1" ht="24" customHeight="1" spans="3:8">
      <c r="C92" s="52"/>
      <c r="D92" s="53"/>
      <c r="E92" s="53"/>
      <c r="F92" s="53"/>
      <c r="G92" s="53"/>
      <c r="H92" s="54"/>
    </row>
    <row r="93" s="51" customFormat="1" ht="24" customHeight="1" spans="3:8">
      <c r="C93" s="52"/>
      <c r="D93" s="53"/>
      <c r="E93" s="53"/>
      <c r="F93" s="53"/>
      <c r="G93" s="53"/>
      <c r="H93" s="54"/>
    </row>
    <row r="94" s="51" customFormat="1" ht="24" customHeight="1" spans="3:8">
      <c r="C94" s="52"/>
      <c r="D94" s="53"/>
      <c r="E94" s="53"/>
      <c r="F94" s="53"/>
      <c r="G94" s="53"/>
      <c r="H94" s="54"/>
    </row>
    <row r="95" s="51" customFormat="1" ht="24" customHeight="1" spans="3:8">
      <c r="C95" s="52"/>
      <c r="D95" s="53"/>
      <c r="E95" s="53"/>
      <c r="F95" s="53"/>
      <c r="G95" s="53"/>
      <c r="H95" s="54"/>
    </row>
    <row r="96" s="51" customFormat="1" ht="24" customHeight="1" spans="3:8">
      <c r="C96" s="52"/>
      <c r="D96" s="53"/>
      <c r="E96" s="53"/>
      <c r="F96" s="53"/>
      <c r="G96" s="53"/>
      <c r="H96" s="54"/>
    </row>
    <row r="97" s="51" customFormat="1" ht="24" customHeight="1" spans="3:8">
      <c r="C97" s="52"/>
      <c r="D97" s="53"/>
      <c r="E97" s="53"/>
      <c r="F97" s="53"/>
      <c r="G97" s="53"/>
      <c r="H97" s="54"/>
    </row>
    <row r="98" s="51" customFormat="1" ht="24" customHeight="1" spans="3:8">
      <c r="C98" s="52"/>
      <c r="D98" s="53"/>
      <c r="E98" s="53"/>
      <c r="F98" s="53"/>
      <c r="G98" s="53"/>
      <c r="H98" s="54"/>
    </row>
    <row r="99" s="51" customFormat="1" ht="24" customHeight="1" spans="3:8">
      <c r="C99" s="52"/>
      <c r="D99" s="53"/>
      <c r="E99" s="53"/>
      <c r="F99" s="53"/>
      <c r="G99" s="53"/>
      <c r="H99" s="54"/>
    </row>
    <row r="100" s="51" customFormat="1" ht="24" customHeight="1" spans="3:8">
      <c r="C100" s="52"/>
      <c r="D100" s="53"/>
      <c r="E100" s="53"/>
      <c r="F100" s="53"/>
      <c r="G100" s="53"/>
      <c r="H100" s="54"/>
    </row>
    <row r="101" s="51" customFormat="1" ht="24" customHeight="1" spans="3:8">
      <c r="C101" s="52"/>
      <c r="D101" s="53"/>
      <c r="E101" s="53"/>
      <c r="F101" s="53"/>
      <c r="G101" s="53"/>
      <c r="H101" s="54"/>
    </row>
    <row r="102" s="51" customFormat="1" ht="24" customHeight="1" spans="3:8">
      <c r="C102" s="52"/>
      <c r="D102" s="53"/>
      <c r="E102" s="53"/>
      <c r="F102" s="53"/>
      <c r="G102" s="53"/>
      <c r="H102" s="54"/>
    </row>
    <row r="103" s="51" customFormat="1" ht="24" customHeight="1" spans="3:8">
      <c r="C103" s="52"/>
      <c r="D103" s="53"/>
      <c r="E103" s="53"/>
      <c r="F103" s="53"/>
      <c r="G103" s="53"/>
      <c r="H103" s="54"/>
    </row>
    <row r="104" s="51" customFormat="1" ht="24" customHeight="1" spans="3:8">
      <c r="C104" s="52"/>
      <c r="D104" s="53"/>
      <c r="E104" s="53"/>
      <c r="F104" s="53"/>
      <c r="G104" s="53"/>
      <c r="H104" s="54"/>
    </row>
    <row r="105" s="51" customFormat="1" ht="24" customHeight="1" spans="3:8">
      <c r="C105" s="52"/>
      <c r="D105" s="53"/>
      <c r="E105" s="53"/>
      <c r="F105" s="53"/>
      <c r="G105" s="53"/>
      <c r="H105" s="54"/>
    </row>
    <row r="106" s="51" customFormat="1" ht="24" customHeight="1" spans="3:8">
      <c r="C106" s="52"/>
      <c r="D106" s="53"/>
      <c r="E106" s="53"/>
      <c r="F106" s="53"/>
      <c r="G106" s="53"/>
      <c r="H106" s="54"/>
    </row>
    <row r="107" s="51" customFormat="1" ht="24" customHeight="1" spans="3:8">
      <c r="C107" s="52"/>
      <c r="D107" s="53"/>
      <c r="E107" s="53"/>
      <c r="F107" s="53"/>
      <c r="G107" s="53"/>
      <c r="H107" s="54"/>
    </row>
    <row r="108" s="51" customFormat="1" ht="24" customHeight="1" spans="3:8">
      <c r="C108" s="52"/>
      <c r="D108" s="53"/>
      <c r="E108" s="53"/>
      <c r="F108" s="53"/>
      <c r="G108" s="53"/>
      <c r="H108" s="54"/>
    </row>
    <row r="109" s="51" customFormat="1" ht="24" customHeight="1" spans="3:8">
      <c r="C109" s="52"/>
      <c r="D109" s="53"/>
      <c r="E109" s="53"/>
      <c r="F109" s="53"/>
      <c r="G109" s="53"/>
      <c r="H109" s="54"/>
    </row>
    <row r="110" s="51" customFormat="1" ht="24" customHeight="1" spans="3:8">
      <c r="C110" s="52"/>
      <c r="D110" s="53"/>
      <c r="E110" s="53"/>
      <c r="F110" s="53"/>
      <c r="G110" s="53"/>
      <c r="H110" s="54"/>
    </row>
  </sheetData>
  <sheetProtection selectLockedCells="1" selectUnlockedCells="1"/>
  <mergeCells count="9">
    <mergeCell ref="A2:I2"/>
    <mergeCell ref="G3:H3"/>
    <mergeCell ref="D4:F4"/>
    <mergeCell ref="G4:H4"/>
    <mergeCell ref="A23:I23"/>
    <mergeCell ref="A4:A5"/>
    <mergeCell ref="B4:B5"/>
    <mergeCell ref="C4:C5"/>
    <mergeCell ref="I4:I5"/>
  </mergeCells>
  <conditionalFormatting sqref="C17:C22">
    <cfRule type="duplicateValues" dxfId="0" priority="2"/>
  </conditionalFormatting>
  <printOptions horizontalCentered="1"/>
  <pageMargins left="0.590277777777778" right="0.590277777777778" top="0.786805555555556" bottom="0.786805555555556" header="0.5" footer="0.5"/>
  <pageSetup paperSize="9" scale="32"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5"/>
  <sheetViews>
    <sheetView showZeros="0" view="pageBreakPreview" zoomScaleNormal="100" workbookViewId="0">
      <selection activeCell="A21" sqref="A21"/>
    </sheetView>
  </sheetViews>
  <sheetFormatPr defaultColWidth="9" defaultRowHeight="13.5" outlineLevelCol="4"/>
  <cols>
    <col min="1" max="1" width="40.75" style="6" customWidth="1"/>
    <col min="2" max="2" width="12.25" style="6" customWidth="1"/>
    <col min="3" max="3" width="13.875" style="6" customWidth="1"/>
    <col min="4" max="4" width="13.125" style="6" customWidth="1"/>
    <col min="5" max="5" width="10.25" style="6" customWidth="1"/>
    <col min="6" max="16384" width="9" style="6"/>
  </cols>
  <sheetData>
    <row r="1" s="41" customFormat="1" ht="24" customHeight="1" spans="1:1">
      <c r="A1" s="45" t="s">
        <v>1043</v>
      </c>
    </row>
    <row r="2" s="42" customFormat="1" ht="42" customHeight="1" spans="1:5">
      <c r="A2" s="11" t="s">
        <v>1044</v>
      </c>
      <c r="B2" s="11"/>
      <c r="C2" s="11"/>
      <c r="D2" s="11"/>
      <c r="E2" s="11"/>
    </row>
    <row r="3" s="43" customFormat="1" ht="27" customHeight="1" spans="1:5">
      <c r="A3" s="35" t="s">
        <v>40</v>
      </c>
      <c r="B3" s="35"/>
      <c r="C3" s="35"/>
      <c r="D3" s="35"/>
      <c r="E3" s="35"/>
    </row>
    <row r="4" s="6" customFormat="1" ht="24.95" customHeight="1" spans="1:5">
      <c r="A4" s="29" t="s">
        <v>989</v>
      </c>
      <c r="B4" s="29" t="s">
        <v>916</v>
      </c>
      <c r="C4" s="29" t="s">
        <v>957</v>
      </c>
      <c r="D4" s="29" t="s">
        <v>958</v>
      </c>
      <c r="E4" s="29" t="s">
        <v>1045</v>
      </c>
    </row>
    <row r="5" s="44" customFormat="1" ht="24" customHeight="1" spans="1:5">
      <c r="A5" s="28" t="s">
        <v>1046</v>
      </c>
      <c r="B5" s="46" t="s">
        <v>917</v>
      </c>
      <c r="C5" s="47">
        <f>C6+C7</f>
        <v>726054.8</v>
      </c>
      <c r="D5" s="47">
        <f>D6+D7</f>
        <v>726054.8</v>
      </c>
      <c r="E5" s="47"/>
    </row>
    <row r="6" s="6" customFormat="1" ht="24" customHeight="1" spans="1:5">
      <c r="A6" s="30" t="s">
        <v>1047</v>
      </c>
      <c r="B6" s="29" t="s">
        <v>918</v>
      </c>
      <c r="C6" s="27">
        <v>238723</v>
      </c>
      <c r="D6" s="27">
        <v>238723</v>
      </c>
      <c r="E6" s="27">
        <v>0</v>
      </c>
    </row>
    <row r="7" s="6" customFormat="1" ht="24" customHeight="1" spans="1:5">
      <c r="A7" s="30" t="s">
        <v>1048</v>
      </c>
      <c r="B7" s="29" t="s">
        <v>919</v>
      </c>
      <c r="C7" s="27">
        <v>487331.8</v>
      </c>
      <c r="D7" s="27">
        <v>487331.8</v>
      </c>
      <c r="E7" s="27"/>
    </row>
    <row r="8" s="44" customFormat="1" ht="24" customHeight="1" spans="1:5">
      <c r="A8" s="28" t="s">
        <v>1049</v>
      </c>
      <c r="B8" s="46" t="s">
        <v>920</v>
      </c>
      <c r="C8" s="47">
        <f>C9+C10</f>
        <v>41413</v>
      </c>
      <c r="D8" s="47">
        <f>D9+D10</f>
        <v>41413</v>
      </c>
      <c r="E8" s="47"/>
    </row>
    <row r="9" s="6" customFormat="1" ht="24" customHeight="1" spans="1:5">
      <c r="A9" s="30" t="s">
        <v>1047</v>
      </c>
      <c r="B9" s="29" t="s">
        <v>921</v>
      </c>
      <c r="C9" s="27">
        <v>5613</v>
      </c>
      <c r="D9" s="27">
        <v>5613</v>
      </c>
      <c r="E9" s="27"/>
    </row>
    <row r="10" s="6" customFormat="1" ht="24" customHeight="1" spans="1:5">
      <c r="A10" s="30" t="s">
        <v>1048</v>
      </c>
      <c r="B10" s="29" t="s">
        <v>922</v>
      </c>
      <c r="C10" s="27">
        <v>35800</v>
      </c>
      <c r="D10" s="27">
        <v>35800</v>
      </c>
      <c r="E10" s="27"/>
    </row>
    <row r="11" s="6" customFormat="1" ht="42" customHeight="1" spans="1:5">
      <c r="A11" s="17" t="s">
        <v>1050</v>
      </c>
      <c r="B11" s="17"/>
      <c r="C11" s="17"/>
      <c r="D11" s="17"/>
      <c r="E11" s="17"/>
    </row>
    <row r="12" s="6" customFormat="1" ht="24" customHeight="1"/>
    <row r="13" s="6" customFormat="1" ht="24" customHeight="1"/>
    <row r="14" s="6" customFormat="1" ht="24" customHeight="1"/>
    <row r="15" s="6" customFormat="1" ht="24" customHeight="1"/>
    <row r="16" s="6" customFormat="1" ht="24" customHeight="1"/>
    <row r="17" s="6" customFormat="1" ht="24" customHeight="1"/>
    <row r="18" s="6" customFormat="1" ht="24" customHeight="1"/>
    <row r="19" s="6" customFormat="1" ht="24" customHeight="1"/>
    <row r="20" s="6" customFormat="1" ht="24" customHeight="1"/>
    <row r="21" s="6" customFormat="1" ht="24" customHeight="1"/>
    <row r="22" s="6" customFormat="1" ht="24" customHeight="1"/>
    <row r="23" s="6" customFormat="1" ht="24" customHeight="1"/>
    <row r="24" s="6" customFormat="1" ht="24" customHeight="1"/>
    <row r="25" s="6" customFormat="1" ht="24" customHeight="1"/>
    <row r="26" s="6" customFormat="1" ht="24" customHeight="1"/>
    <row r="27" s="6" customFormat="1" ht="24" customHeight="1"/>
    <row r="28" s="6" customFormat="1" ht="24" customHeight="1"/>
    <row r="29" s="6" customFormat="1" ht="24" customHeight="1"/>
    <row r="30" s="6" customFormat="1" ht="24" customHeight="1"/>
    <row r="31" s="6" customFormat="1" ht="24" customHeight="1"/>
    <row r="32" s="6" customFormat="1" ht="24" customHeight="1"/>
    <row r="33" s="6" customFormat="1" ht="24" customHeight="1"/>
    <row r="34" s="6" customFormat="1" ht="24" customHeight="1"/>
    <row r="35" s="6" customFormat="1" ht="24" customHeight="1"/>
    <row r="36" s="6" customFormat="1" ht="24" customHeight="1"/>
    <row r="37" s="6" customFormat="1" ht="24" customHeight="1"/>
    <row r="38" s="6" customFormat="1" ht="24" customHeight="1"/>
    <row r="39" s="6" customFormat="1" ht="24" customHeight="1"/>
    <row r="40" s="6" customFormat="1" ht="24" customHeight="1"/>
    <row r="41" s="6" customFormat="1" ht="24" customHeight="1"/>
    <row r="42" s="6" customFormat="1" ht="24" customHeight="1"/>
    <row r="43" s="6" customFormat="1" ht="24" customHeight="1"/>
    <row r="44" s="6" customFormat="1" ht="24" customHeight="1"/>
    <row r="45" s="6" customFormat="1" ht="24" customHeight="1"/>
    <row r="46" s="6" customFormat="1" ht="24" customHeight="1"/>
    <row r="47" s="6" customFormat="1" ht="24" customHeight="1"/>
    <row r="48" s="6" customFormat="1" ht="24" customHeight="1"/>
    <row r="49" s="6" customFormat="1" ht="24" customHeight="1"/>
    <row r="50" s="6" customFormat="1" ht="24" customHeight="1"/>
    <row r="51" s="6" customFormat="1" ht="24" customHeight="1"/>
    <row r="52" s="6" customFormat="1" ht="24" customHeight="1"/>
    <row r="53" s="6" customFormat="1" ht="24" customHeight="1"/>
    <row r="54" s="6" customFormat="1" ht="24" customHeight="1"/>
    <row r="55" s="6" customFormat="1" ht="24" customHeight="1"/>
    <row r="56" s="6" customFormat="1" ht="24" customHeight="1"/>
    <row r="57" s="6" customFormat="1" ht="24" customHeight="1"/>
    <row r="58" s="6" customFormat="1" ht="24" customHeight="1"/>
    <row r="59" s="6" customFormat="1" ht="24" customHeight="1"/>
    <row r="60" s="6" customFormat="1" ht="24" customHeight="1"/>
    <row r="61" s="6" customFormat="1" ht="24" customHeight="1"/>
    <row r="62" s="6" customFormat="1" ht="24" customHeight="1"/>
    <row r="63" s="6" customFormat="1" ht="24" customHeight="1"/>
    <row r="64" s="6" customFormat="1" ht="24" customHeight="1"/>
    <row r="65" s="6" customFormat="1" ht="24" customHeight="1"/>
    <row r="66" s="6" customFormat="1" ht="24" customHeight="1"/>
    <row r="67" s="6" customFormat="1" ht="24" customHeight="1"/>
    <row r="68" s="6" customFormat="1" ht="24" customHeight="1"/>
    <row r="69" s="6" customFormat="1" ht="24" customHeight="1"/>
    <row r="70" s="6" customFormat="1" ht="24" customHeight="1"/>
    <row r="71" s="6" customFormat="1" ht="24" customHeight="1"/>
    <row r="72" s="6" customFormat="1" ht="24" customHeight="1"/>
    <row r="73" s="6" customFormat="1" ht="24" customHeight="1"/>
    <row r="74" s="6" customFormat="1" ht="24" customHeight="1"/>
    <row r="75" s="6" customFormat="1" ht="24" customHeight="1"/>
    <row r="76" s="6" customFormat="1" ht="24" customHeight="1"/>
    <row r="77" s="6" customFormat="1" ht="24" customHeight="1"/>
    <row r="78" s="6" customFormat="1" ht="24" customHeight="1"/>
    <row r="79" s="6" customFormat="1" ht="24" customHeight="1"/>
    <row r="80" s="6" customFormat="1" ht="24" customHeight="1"/>
    <row r="81" s="6" customFormat="1" ht="24" customHeight="1"/>
    <row r="82" s="6" customFormat="1" ht="24" customHeight="1"/>
    <row r="83" s="6" customFormat="1" ht="24" customHeight="1"/>
    <row r="84" s="6" customFormat="1" ht="24" customHeight="1"/>
    <row r="85" s="6" customFormat="1" ht="24" customHeight="1"/>
    <row r="86" s="6" customFormat="1" ht="24" customHeight="1"/>
    <row r="87" s="6" customFormat="1" ht="24" customHeight="1"/>
    <row r="88" s="6" customFormat="1" ht="24" customHeight="1"/>
    <row r="89" s="6" customFormat="1" ht="24" customHeight="1"/>
    <row r="90" s="6" customFormat="1" ht="24" customHeight="1"/>
    <row r="91" s="6" customFormat="1" ht="24" customHeight="1"/>
    <row r="92" s="6" customFormat="1" ht="24" customHeight="1"/>
    <row r="93" s="6" customFormat="1" ht="24" customHeight="1"/>
    <row r="94" s="6" customFormat="1" ht="24" customHeight="1"/>
    <row r="95" s="6" customFormat="1" ht="24" customHeight="1"/>
  </sheetData>
  <mergeCells count="3">
    <mergeCell ref="A2:E2"/>
    <mergeCell ref="A3:E3"/>
    <mergeCell ref="A11:E11"/>
  </mergeCells>
  <printOptions horizontalCentered="1"/>
  <pageMargins left="0.590277777777778" right="0.590277777777778" top="0.786805555555556" bottom="0.786805555555556" header="0.5" footer="0.5"/>
  <pageSetup paperSize="9" scale="94"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02"/>
  <sheetViews>
    <sheetView showZeros="0" view="pageBreakPreview" zoomScaleNormal="100" topLeftCell="A4" workbookViewId="0">
      <selection activeCell="B17" sqref="B17"/>
    </sheetView>
  </sheetViews>
  <sheetFormatPr defaultColWidth="9" defaultRowHeight="13.5" outlineLevelCol="5"/>
  <cols>
    <col min="1" max="1" width="18" style="8" customWidth="1"/>
    <col min="2" max="2" width="15.625" style="9" customWidth="1"/>
    <col min="3" max="3" width="26.75" style="8" customWidth="1"/>
    <col min="4" max="4" width="15.625" style="8" customWidth="1"/>
    <col min="5" max="6" width="12.625" style="8" customWidth="1"/>
    <col min="7" max="16384" width="9" style="7"/>
  </cols>
  <sheetData>
    <row r="1" s="1" customFormat="1" ht="24" customHeight="1" spans="1:2">
      <c r="A1" s="1" t="s">
        <v>1051</v>
      </c>
      <c r="B1" s="10"/>
    </row>
    <row r="2" s="31" customFormat="1" ht="42" customHeight="1" spans="1:6">
      <c r="A2" s="11" t="s">
        <v>1052</v>
      </c>
      <c r="B2" s="11"/>
      <c r="C2" s="11"/>
      <c r="D2" s="11"/>
      <c r="E2" s="11"/>
      <c r="F2" s="11"/>
    </row>
    <row r="3" s="32" customFormat="1" ht="27" customHeight="1" spans="2:6">
      <c r="B3" s="35"/>
      <c r="C3" s="35"/>
      <c r="D3" s="35"/>
      <c r="E3" s="35"/>
      <c r="F3" s="40" t="s">
        <v>40</v>
      </c>
    </row>
    <row r="4" s="33" customFormat="1" ht="39.95" customHeight="1" spans="1:6">
      <c r="A4" s="36" t="s">
        <v>1001</v>
      </c>
      <c r="B4" s="29" t="s">
        <v>691</v>
      </c>
      <c r="C4" s="29" t="s">
        <v>1053</v>
      </c>
      <c r="D4" s="29" t="s">
        <v>1054</v>
      </c>
      <c r="E4" s="29" t="s">
        <v>1055</v>
      </c>
      <c r="F4" s="29" t="s">
        <v>1056</v>
      </c>
    </row>
    <row r="5" s="34" customFormat="1" ht="33.95" customHeight="1" spans="1:6">
      <c r="A5" s="29" t="s">
        <v>1010</v>
      </c>
      <c r="B5" s="37"/>
      <c r="C5" s="38"/>
      <c r="D5" s="37"/>
      <c r="E5" s="36"/>
      <c r="F5" s="29"/>
    </row>
    <row r="6" s="34" customFormat="1" ht="54.95" customHeight="1" spans="1:6">
      <c r="A6" s="29"/>
      <c r="B6" s="37"/>
      <c r="C6" s="38"/>
      <c r="D6" s="37"/>
      <c r="E6" s="36"/>
      <c r="F6" s="29"/>
    </row>
    <row r="7" s="34" customFormat="1" ht="33.95" customHeight="1" spans="1:6">
      <c r="A7" s="36"/>
      <c r="B7" s="37"/>
      <c r="C7" s="38"/>
      <c r="D7" s="38"/>
      <c r="E7" s="36"/>
      <c r="F7" s="30"/>
    </row>
    <row r="8" s="34" customFormat="1" ht="33.95" customHeight="1" spans="1:6">
      <c r="A8" s="36"/>
      <c r="B8" s="37"/>
      <c r="C8" s="38"/>
      <c r="D8" s="38"/>
      <c r="E8" s="36"/>
      <c r="F8" s="30"/>
    </row>
    <row r="9" s="34" customFormat="1" ht="33.95" customHeight="1" spans="1:6">
      <c r="A9" s="36"/>
      <c r="B9" s="37"/>
      <c r="C9" s="38"/>
      <c r="D9" s="38"/>
      <c r="E9" s="36"/>
      <c r="F9" s="30"/>
    </row>
    <row r="10" s="34" customFormat="1" ht="33.95" customHeight="1" spans="1:6">
      <c r="A10" s="36"/>
      <c r="B10" s="37"/>
      <c r="C10" s="38"/>
      <c r="D10" s="38"/>
      <c r="E10" s="36"/>
      <c r="F10" s="30"/>
    </row>
    <row r="11" s="34" customFormat="1" ht="33.95" customHeight="1" spans="1:6">
      <c r="A11" s="36"/>
      <c r="B11" s="37"/>
      <c r="C11" s="38"/>
      <c r="D11" s="38"/>
      <c r="E11" s="36"/>
      <c r="F11" s="30"/>
    </row>
    <row r="12" s="34" customFormat="1" ht="33.95" customHeight="1" spans="1:6">
      <c r="A12" s="36"/>
      <c r="B12" s="37"/>
      <c r="C12" s="38"/>
      <c r="D12" s="38"/>
      <c r="E12" s="36"/>
      <c r="F12" s="30"/>
    </row>
    <row r="13" s="34" customFormat="1" ht="33.95" customHeight="1" spans="1:6">
      <c r="A13" s="36"/>
      <c r="B13" s="37"/>
      <c r="C13" s="38"/>
      <c r="D13" s="38"/>
      <c r="E13" s="36"/>
      <c r="F13" s="30"/>
    </row>
    <row r="14" s="34" customFormat="1" ht="33.95" customHeight="1" spans="1:6">
      <c r="A14" s="39"/>
      <c r="B14" s="37"/>
      <c r="C14" s="38"/>
      <c r="D14" s="38"/>
      <c r="E14" s="36"/>
      <c r="F14" s="30"/>
    </row>
    <row r="15" s="6" customFormat="1" ht="45" customHeight="1" spans="1:6">
      <c r="A15" s="17" t="s">
        <v>1057</v>
      </c>
      <c r="B15" s="17"/>
      <c r="C15" s="17"/>
      <c r="D15" s="17"/>
      <c r="E15" s="17"/>
      <c r="F15" s="17"/>
    </row>
    <row r="16" s="7" customFormat="1" ht="24" customHeight="1" spans="1:6">
      <c r="A16" s="8" t="s">
        <v>688</v>
      </c>
      <c r="B16" s="9"/>
      <c r="C16" s="8"/>
      <c r="D16" s="8"/>
      <c r="E16" s="8"/>
      <c r="F16" s="8"/>
    </row>
    <row r="17" s="7" customFormat="1" ht="24" customHeight="1" spans="1:6">
      <c r="A17" s="8"/>
      <c r="B17" s="9"/>
      <c r="C17" s="8"/>
      <c r="D17" s="8"/>
      <c r="E17" s="8"/>
      <c r="F17" s="8"/>
    </row>
    <row r="18" s="7" customFormat="1" ht="24" customHeight="1" spans="1:6">
      <c r="A18" s="8"/>
      <c r="B18" s="9"/>
      <c r="C18" s="8"/>
      <c r="D18" s="8"/>
      <c r="E18" s="8"/>
      <c r="F18" s="8"/>
    </row>
    <row r="19" s="7" customFormat="1" ht="24" customHeight="1" spans="1:6">
      <c r="A19" s="8"/>
      <c r="B19" s="9"/>
      <c r="C19" s="8"/>
      <c r="D19" s="8"/>
      <c r="E19" s="8"/>
      <c r="F19" s="8"/>
    </row>
    <row r="20" s="7" customFormat="1" ht="24" customHeight="1" spans="1:6">
      <c r="A20" s="8"/>
      <c r="B20" s="9"/>
      <c r="C20" s="8"/>
      <c r="D20" s="8"/>
      <c r="E20" s="8"/>
      <c r="F20" s="8"/>
    </row>
    <row r="21" s="7" customFormat="1" ht="24" customHeight="1" spans="1:6">
      <c r="A21" s="8"/>
      <c r="B21" s="9"/>
      <c r="C21" s="8"/>
      <c r="D21" s="8"/>
      <c r="E21" s="8"/>
      <c r="F21" s="8"/>
    </row>
    <row r="22" s="7" customFormat="1" ht="24" customHeight="1" spans="1:6">
      <c r="A22" s="8"/>
      <c r="B22" s="9"/>
      <c r="C22" s="8"/>
      <c r="D22" s="8"/>
      <c r="E22" s="8"/>
      <c r="F22" s="8"/>
    </row>
    <row r="23" s="7" customFormat="1" ht="24" customHeight="1" spans="1:6">
      <c r="A23" s="8"/>
      <c r="B23" s="9"/>
      <c r="C23" s="8"/>
      <c r="D23" s="8"/>
      <c r="E23" s="8"/>
      <c r="F23" s="8"/>
    </row>
    <row r="24" s="7" customFormat="1" ht="24" customHeight="1" spans="1:6">
      <c r="A24" s="8"/>
      <c r="B24" s="9"/>
      <c r="C24" s="8"/>
      <c r="D24" s="8"/>
      <c r="E24" s="8"/>
      <c r="F24" s="8"/>
    </row>
    <row r="25" s="7" customFormat="1" ht="24" customHeight="1" spans="1:6">
      <c r="A25" s="8"/>
      <c r="B25" s="9"/>
      <c r="C25" s="8"/>
      <c r="D25" s="8"/>
      <c r="E25" s="8"/>
      <c r="F25" s="8"/>
    </row>
    <row r="26" s="7" customFormat="1" ht="24" customHeight="1" spans="1:6">
      <c r="A26" s="8"/>
      <c r="B26" s="9"/>
      <c r="C26" s="8"/>
      <c r="D26" s="8"/>
      <c r="E26" s="8"/>
      <c r="F26" s="8"/>
    </row>
    <row r="27" s="7" customFormat="1" ht="24" customHeight="1" spans="1:6">
      <c r="A27" s="8"/>
      <c r="B27" s="9"/>
      <c r="C27" s="8"/>
      <c r="D27" s="8"/>
      <c r="E27" s="8"/>
      <c r="F27" s="8"/>
    </row>
    <row r="28" s="7" customFormat="1" ht="24" customHeight="1" spans="1:6">
      <c r="A28" s="8"/>
      <c r="B28" s="9"/>
      <c r="C28" s="8"/>
      <c r="D28" s="8"/>
      <c r="E28" s="8"/>
      <c r="F28" s="8"/>
    </row>
    <row r="29" s="7" customFormat="1" ht="24" customHeight="1" spans="1:6">
      <c r="A29" s="8"/>
      <c r="B29" s="9"/>
      <c r="C29" s="8"/>
      <c r="D29" s="8"/>
      <c r="E29" s="8"/>
      <c r="F29" s="8"/>
    </row>
    <row r="30" s="7" customFormat="1" ht="24" customHeight="1" spans="1:6">
      <c r="A30" s="8"/>
      <c r="B30" s="9"/>
      <c r="C30" s="8"/>
      <c r="D30" s="8"/>
      <c r="E30" s="8"/>
      <c r="F30" s="8"/>
    </row>
    <row r="31" s="7" customFormat="1" ht="24" customHeight="1" spans="1:6">
      <c r="A31" s="8"/>
      <c r="B31" s="9"/>
      <c r="C31" s="8"/>
      <c r="D31" s="8"/>
      <c r="E31" s="8"/>
      <c r="F31" s="8"/>
    </row>
    <row r="32" s="7" customFormat="1" ht="24" customHeight="1" spans="1:6">
      <c r="A32" s="8"/>
      <c r="B32" s="9"/>
      <c r="C32" s="8"/>
      <c r="D32" s="8"/>
      <c r="E32" s="8"/>
      <c r="F32" s="8"/>
    </row>
    <row r="33" s="7" customFormat="1" ht="24" customHeight="1" spans="1:6">
      <c r="A33" s="8"/>
      <c r="B33" s="9"/>
      <c r="C33" s="8"/>
      <c r="D33" s="8"/>
      <c r="E33" s="8"/>
      <c r="F33" s="8"/>
    </row>
    <row r="34" s="7" customFormat="1" ht="24" customHeight="1" spans="1:6">
      <c r="A34" s="8"/>
      <c r="B34" s="9"/>
      <c r="C34" s="8"/>
      <c r="D34" s="8"/>
      <c r="E34" s="8"/>
      <c r="F34" s="8"/>
    </row>
    <row r="35" s="7" customFormat="1" ht="24" customHeight="1" spans="1:6">
      <c r="A35" s="8"/>
      <c r="B35" s="9"/>
      <c r="C35" s="8"/>
      <c r="D35" s="8"/>
      <c r="E35" s="8"/>
      <c r="F35" s="8"/>
    </row>
    <row r="36" s="7" customFormat="1" ht="24" customHeight="1" spans="1:6">
      <c r="A36" s="8"/>
      <c r="B36" s="9"/>
      <c r="C36" s="8"/>
      <c r="D36" s="8"/>
      <c r="E36" s="8"/>
      <c r="F36" s="8"/>
    </row>
    <row r="37" s="7" customFormat="1" ht="24" customHeight="1" spans="1:6">
      <c r="A37" s="8"/>
      <c r="B37" s="9"/>
      <c r="C37" s="8"/>
      <c r="D37" s="8"/>
      <c r="E37" s="8"/>
      <c r="F37" s="8"/>
    </row>
    <row r="38" s="7" customFormat="1" ht="24" customHeight="1" spans="1:6">
      <c r="A38" s="8"/>
      <c r="B38" s="9"/>
      <c r="C38" s="8"/>
      <c r="D38" s="8"/>
      <c r="E38" s="8"/>
      <c r="F38" s="8"/>
    </row>
    <row r="39" s="7" customFormat="1" ht="24" customHeight="1" spans="1:6">
      <c r="A39" s="8"/>
      <c r="B39" s="9"/>
      <c r="C39" s="8"/>
      <c r="D39" s="8"/>
      <c r="E39" s="8"/>
      <c r="F39" s="8"/>
    </row>
    <row r="40" s="7" customFormat="1" ht="24" customHeight="1" spans="1:6">
      <c r="A40" s="8"/>
      <c r="B40" s="9"/>
      <c r="C40" s="8"/>
      <c r="D40" s="8"/>
      <c r="E40" s="8"/>
      <c r="F40" s="8"/>
    </row>
    <row r="41" s="7" customFormat="1" ht="24" customHeight="1" spans="1:6">
      <c r="A41" s="8"/>
      <c r="B41" s="9"/>
      <c r="C41" s="8"/>
      <c r="D41" s="8"/>
      <c r="E41" s="8"/>
      <c r="F41" s="8"/>
    </row>
    <row r="42" s="7" customFormat="1" ht="24" customHeight="1" spans="1:6">
      <c r="A42" s="8"/>
      <c r="B42" s="9"/>
      <c r="C42" s="8"/>
      <c r="D42" s="8"/>
      <c r="E42" s="8"/>
      <c r="F42" s="8"/>
    </row>
    <row r="43" s="7" customFormat="1" ht="24" customHeight="1" spans="1:6">
      <c r="A43" s="8"/>
      <c r="B43" s="9"/>
      <c r="C43" s="8"/>
      <c r="D43" s="8"/>
      <c r="E43" s="8"/>
      <c r="F43" s="8"/>
    </row>
    <row r="44" s="7" customFormat="1" ht="24" customHeight="1" spans="1:6">
      <c r="A44" s="8"/>
      <c r="B44" s="9"/>
      <c r="C44" s="8"/>
      <c r="D44" s="8"/>
      <c r="E44" s="8"/>
      <c r="F44" s="8"/>
    </row>
    <row r="45" s="7" customFormat="1" ht="24" customHeight="1" spans="1:6">
      <c r="A45" s="8"/>
      <c r="B45" s="9"/>
      <c r="C45" s="8"/>
      <c r="D45" s="8"/>
      <c r="E45" s="8"/>
      <c r="F45" s="8"/>
    </row>
    <row r="46" s="7" customFormat="1" ht="24" customHeight="1" spans="1:6">
      <c r="A46" s="8"/>
      <c r="B46" s="9"/>
      <c r="C46" s="8"/>
      <c r="D46" s="8"/>
      <c r="E46" s="8"/>
      <c r="F46" s="8"/>
    </row>
    <row r="47" s="7" customFormat="1" ht="24" customHeight="1" spans="1:6">
      <c r="A47" s="8"/>
      <c r="B47" s="9"/>
      <c r="C47" s="8"/>
      <c r="D47" s="8"/>
      <c r="E47" s="8"/>
      <c r="F47" s="8"/>
    </row>
    <row r="48" s="7" customFormat="1" ht="24" customHeight="1" spans="1:6">
      <c r="A48" s="8"/>
      <c r="B48" s="9"/>
      <c r="C48" s="8"/>
      <c r="D48" s="8"/>
      <c r="E48" s="8"/>
      <c r="F48" s="8"/>
    </row>
    <row r="49" s="7" customFormat="1" ht="24" customHeight="1" spans="1:6">
      <c r="A49" s="8"/>
      <c r="B49" s="9"/>
      <c r="C49" s="8"/>
      <c r="D49" s="8"/>
      <c r="E49" s="8"/>
      <c r="F49" s="8"/>
    </row>
    <row r="50" s="7" customFormat="1" ht="24" customHeight="1" spans="1:6">
      <c r="A50" s="8"/>
      <c r="B50" s="9"/>
      <c r="C50" s="8"/>
      <c r="D50" s="8"/>
      <c r="E50" s="8"/>
      <c r="F50" s="8"/>
    </row>
    <row r="51" s="7" customFormat="1" ht="24" customHeight="1" spans="1:6">
      <c r="A51" s="8"/>
      <c r="B51" s="9"/>
      <c r="C51" s="8"/>
      <c r="D51" s="8"/>
      <c r="E51" s="8"/>
      <c r="F51" s="8"/>
    </row>
    <row r="52" s="7" customFormat="1" ht="24" customHeight="1" spans="1:6">
      <c r="A52" s="8"/>
      <c r="B52" s="9"/>
      <c r="C52" s="8"/>
      <c r="D52" s="8"/>
      <c r="E52" s="8"/>
      <c r="F52" s="8"/>
    </row>
    <row r="53" s="7" customFormat="1" ht="24" customHeight="1" spans="1:6">
      <c r="A53" s="8"/>
      <c r="B53" s="9"/>
      <c r="C53" s="8"/>
      <c r="D53" s="8"/>
      <c r="E53" s="8"/>
      <c r="F53" s="8"/>
    </row>
    <row r="54" s="7" customFormat="1" ht="24" customHeight="1" spans="1:6">
      <c r="A54" s="8"/>
      <c r="B54" s="9"/>
      <c r="C54" s="8"/>
      <c r="D54" s="8"/>
      <c r="E54" s="8"/>
      <c r="F54" s="8"/>
    </row>
    <row r="55" s="7" customFormat="1" ht="24" customHeight="1" spans="1:6">
      <c r="A55" s="8"/>
      <c r="B55" s="9"/>
      <c r="C55" s="8"/>
      <c r="D55" s="8"/>
      <c r="E55" s="8"/>
      <c r="F55" s="8"/>
    </row>
    <row r="56" s="7" customFormat="1" ht="24" customHeight="1" spans="1:6">
      <c r="A56" s="8"/>
      <c r="B56" s="9"/>
      <c r="C56" s="8"/>
      <c r="D56" s="8"/>
      <c r="E56" s="8"/>
      <c r="F56" s="8"/>
    </row>
    <row r="57" s="7" customFormat="1" ht="24" customHeight="1" spans="1:6">
      <c r="A57" s="8"/>
      <c r="B57" s="9"/>
      <c r="C57" s="8"/>
      <c r="D57" s="8"/>
      <c r="E57" s="8"/>
      <c r="F57" s="8"/>
    </row>
    <row r="58" s="7" customFormat="1" ht="24" customHeight="1" spans="1:6">
      <c r="A58" s="8"/>
      <c r="B58" s="9"/>
      <c r="C58" s="8"/>
      <c r="D58" s="8"/>
      <c r="E58" s="8"/>
      <c r="F58" s="8"/>
    </row>
    <row r="59" s="7" customFormat="1" ht="24" customHeight="1" spans="1:6">
      <c r="A59" s="8"/>
      <c r="B59" s="9"/>
      <c r="C59" s="8"/>
      <c r="D59" s="8"/>
      <c r="E59" s="8"/>
      <c r="F59" s="8"/>
    </row>
    <row r="60" s="7" customFormat="1" ht="24" customHeight="1" spans="1:6">
      <c r="A60" s="8"/>
      <c r="B60" s="9"/>
      <c r="C60" s="8"/>
      <c r="D60" s="8"/>
      <c r="E60" s="8"/>
      <c r="F60" s="8"/>
    </row>
    <row r="61" s="7" customFormat="1" ht="24" customHeight="1" spans="1:6">
      <c r="A61" s="8"/>
      <c r="B61" s="9"/>
      <c r="C61" s="8"/>
      <c r="D61" s="8"/>
      <c r="E61" s="8"/>
      <c r="F61" s="8"/>
    </row>
    <row r="62" s="7" customFormat="1" ht="24" customHeight="1" spans="1:6">
      <c r="A62" s="8"/>
      <c r="B62" s="9"/>
      <c r="C62" s="8"/>
      <c r="D62" s="8"/>
      <c r="E62" s="8"/>
      <c r="F62" s="8"/>
    </row>
    <row r="63" s="7" customFormat="1" ht="24" customHeight="1" spans="1:6">
      <c r="A63" s="8"/>
      <c r="B63" s="9"/>
      <c r="C63" s="8"/>
      <c r="D63" s="8"/>
      <c r="E63" s="8"/>
      <c r="F63" s="8"/>
    </row>
    <row r="64" s="7" customFormat="1" ht="24" customHeight="1" spans="1:6">
      <c r="A64" s="8"/>
      <c r="B64" s="9"/>
      <c r="C64" s="8"/>
      <c r="D64" s="8"/>
      <c r="E64" s="8"/>
      <c r="F64" s="8"/>
    </row>
    <row r="65" s="7" customFormat="1" ht="24" customHeight="1" spans="1:6">
      <c r="A65" s="8"/>
      <c r="B65" s="9"/>
      <c r="C65" s="8"/>
      <c r="D65" s="8"/>
      <c r="E65" s="8"/>
      <c r="F65" s="8"/>
    </row>
    <row r="66" s="7" customFormat="1" ht="24" customHeight="1" spans="1:6">
      <c r="A66" s="8"/>
      <c r="B66" s="9"/>
      <c r="C66" s="8"/>
      <c r="D66" s="8"/>
      <c r="E66" s="8"/>
      <c r="F66" s="8"/>
    </row>
    <row r="67" s="7" customFormat="1" ht="24" customHeight="1" spans="1:6">
      <c r="A67" s="8"/>
      <c r="B67" s="9"/>
      <c r="C67" s="8"/>
      <c r="D67" s="8"/>
      <c r="E67" s="8"/>
      <c r="F67" s="8"/>
    </row>
    <row r="68" s="7" customFormat="1" ht="24" customHeight="1" spans="1:6">
      <c r="A68" s="8"/>
      <c r="B68" s="9"/>
      <c r="C68" s="8"/>
      <c r="D68" s="8"/>
      <c r="E68" s="8"/>
      <c r="F68" s="8"/>
    </row>
    <row r="69" s="7" customFormat="1" ht="24" customHeight="1" spans="1:6">
      <c r="A69" s="8"/>
      <c r="B69" s="9"/>
      <c r="C69" s="8"/>
      <c r="D69" s="8"/>
      <c r="E69" s="8"/>
      <c r="F69" s="8"/>
    </row>
    <row r="70" s="7" customFormat="1" ht="24" customHeight="1" spans="1:6">
      <c r="A70" s="8"/>
      <c r="B70" s="9"/>
      <c r="C70" s="8"/>
      <c r="D70" s="8"/>
      <c r="E70" s="8"/>
      <c r="F70" s="8"/>
    </row>
    <row r="71" s="7" customFormat="1" ht="24" customHeight="1" spans="1:6">
      <c r="A71" s="8"/>
      <c r="B71" s="9"/>
      <c r="C71" s="8"/>
      <c r="D71" s="8"/>
      <c r="E71" s="8"/>
      <c r="F71" s="8"/>
    </row>
    <row r="72" s="7" customFormat="1" ht="24" customHeight="1" spans="1:6">
      <c r="A72" s="8"/>
      <c r="B72" s="9"/>
      <c r="C72" s="8"/>
      <c r="D72" s="8"/>
      <c r="E72" s="8"/>
      <c r="F72" s="8"/>
    </row>
    <row r="73" s="7" customFormat="1" ht="24" customHeight="1" spans="1:6">
      <c r="A73" s="8"/>
      <c r="B73" s="9"/>
      <c r="C73" s="8"/>
      <c r="D73" s="8"/>
      <c r="E73" s="8"/>
      <c r="F73" s="8"/>
    </row>
    <row r="74" s="7" customFormat="1" ht="24" customHeight="1" spans="1:6">
      <c r="A74" s="8"/>
      <c r="B74" s="9"/>
      <c r="C74" s="8"/>
      <c r="D74" s="8"/>
      <c r="E74" s="8"/>
      <c r="F74" s="8"/>
    </row>
    <row r="75" s="7" customFormat="1" ht="24" customHeight="1" spans="1:6">
      <c r="A75" s="8"/>
      <c r="B75" s="9"/>
      <c r="C75" s="8"/>
      <c r="D75" s="8"/>
      <c r="E75" s="8"/>
      <c r="F75" s="8"/>
    </row>
    <row r="76" s="7" customFormat="1" ht="24" customHeight="1" spans="1:6">
      <c r="A76" s="8"/>
      <c r="B76" s="9"/>
      <c r="C76" s="8"/>
      <c r="D76" s="8"/>
      <c r="E76" s="8"/>
      <c r="F76" s="8"/>
    </row>
    <row r="77" s="7" customFormat="1" ht="24" customHeight="1" spans="1:6">
      <c r="A77" s="8"/>
      <c r="B77" s="9"/>
      <c r="C77" s="8"/>
      <c r="D77" s="8"/>
      <c r="E77" s="8"/>
      <c r="F77" s="8"/>
    </row>
    <row r="78" s="7" customFormat="1" ht="24" customHeight="1" spans="1:6">
      <c r="A78" s="8"/>
      <c r="B78" s="9"/>
      <c r="C78" s="8"/>
      <c r="D78" s="8"/>
      <c r="E78" s="8"/>
      <c r="F78" s="8"/>
    </row>
    <row r="79" s="7" customFormat="1" ht="24" customHeight="1" spans="1:6">
      <c r="A79" s="8"/>
      <c r="B79" s="9"/>
      <c r="C79" s="8"/>
      <c r="D79" s="8"/>
      <c r="E79" s="8"/>
      <c r="F79" s="8"/>
    </row>
    <row r="80" s="7" customFormat="1" ht="24" customHeight="1" spans="1:6">
      <c r="A80" s="8"/>
      <c r="B80" s="9"/>
      <c r="C80" s="8"/>
      <c r="D80" s="8"/>
      <c r="E80" s="8"/>
      <c r="F80" s="8"/>
    </row>
    <row r="81" s="7" customFormat="1" ht="24" customHeight="1" spans="1:6">
      <c r="A81" s="8"/>
      <c r="B81" s="9"/>
      <c r="C81" s="8"/>
      <c r="D81" s="8"/>
      <c r="E81" s="8"/>
      <c r="F81" s="8"/>
    </row>
    <row r="82" s="7" customFormat="1" ht="24" customHeight="1" spans="1:6">
      <c r="A82" s="8"/>
      <c r="B82" s="9"/>
      <c r="C82" s="8"/>
      <c r="D82" s="8"/>
      <c r="E82" s="8"/>
      <c r="F82" s="8"/>
    </row>
    <row r="83" s="7" customFormat="1" ht="24" customHeight="1" spans="1:6">
      <c r="A83" s="8"/>
      <c r="B83" s="9"/>
      <c r="C83" s="8"/>
      <c r="D83" s="8"/>
      <c r="E83" s="8"/>
      <c r="F83" s="8"/>
    </row>
    <row r="84" s="7" customFormat="1" ht="24" customHeight="1" spans="1:6">
      <c r="A84" s="8"/>
      <c r="B84" s="9"/>
      <c r="C84" s="8"/>
      <c r="D84" s="8"/>
      <c r="E84" s="8"/>
      <c r="F84" s="8"/>
    </row>
    <row r="85" s="7" customFormat="1" ht="24" customHeight="1" spans="1:6">
      <c r="A85" s="8"/>
      <c r="B85" s="9"/>
      <c r="C85" s="8"/>
      <c r="D85" s="8"/>
      <c r="E85" s="8"/>
      <c r="F85" s="8"/>
    </row>
    <row r="86" s="7" customFormat="1" ht="24" customHeight="1" spans="1:6">
      <c r="A86" s="8"/>
      <c r="B86" s="9"/>
      <c r="C86" s="8"/>
      <c r="D86" s="8"/>
      <c r="E86" s="8"/>
      <c r="F86" s="8"/>
    </row>
    <row r="87" s="7" customFormat="1" ht="24" customHeight="1" spans="1:6">
      <c r="A87" s="8"/>
      <c r="B87" s="9"/>
      <c r="C87" s="8"/>
      <c r="D87" s="8"/>
      <c r="E87" s="8"/>
      <c r="F87" s="8"/>
    </row>
    <row r="88" s="7" customFormat="1" ht="24" customHeight="1" spans="1:6">
      <c r="A88" s="8"/>
      <c r="B88" s="9"/>
      <c r="C88" s="8"/>
      <c r="D88" s="8"/>
      <c r="E88" s="8"/>
      <c r="F88" s="8"/>
    </row>
    <row r="89" s="7" customFormat="1" ht="24" customHeight="1" spans="1:6">
      <c r="A89" s="8"/>
      <c r="B89" s="9"/>
      <c r="C89" s="8"/>
      <c r="D89" s="8"/>
      <c r="E89" s="8"/>
      <c r="F89" s="8"/>
    </row>
    <row r="90" s="7" customFormat="1" ht="24" customHeight="1" spans="1:6">
      <c r="A90" s="8"/>
      <c r="B90" s="9"/>
      <c r="C90" s="8"/>
      <c r="D90" s="8"/>
      <c r="E90" s="8"/>
      <c r="F90" s="8"/>
    </row>
    <row r="91" s="7" customFormat="1" ht="24" customHeight="1" spans="1:6">
      <c r="A91" s="8"/>
      <c r="B91" s="9"/>
      <c r="C91" s="8"/>
      <c r="D91" s="8"/>
      <c r="E91" s="8"/>
      <c r="F91" s="8"/>
    </row>
    <row r="92" s="7" customFormat="1" ht="24" customHeight="1" spans="1:6">
      <c r="A92" s="8"/>
      <c r="B92" s="9"/>
      <c r="C92" s="8"/>
      <c r="D92" s="8"/>
      <c r="E92" s="8"/>
      <c r="F92" s="8"/>
    </row>
    <row r="93" s="7" customFormat="1" ht="24" customHeight="1" spans="1:6">
      <c r="A93" s="8"/>
      <c r="B93" s="9"/>
      <c r="C93" s="8"/>
      <c r="D93" s="8"/>
      <c r="E93" s="8"/>
      <c r="F93" s="8"/>
    </row>
    <row r="94" s="7" customFormat="1" ht="24" customHeight="1" spans="1:6">
      <c r="A94" s="8"/>
      <c r="B94" s="9"/>
      <c r="C94" s="8"/>
      <c r="D94" s="8"/>
      <c r="E94" s="8"/>
      <c r="F94" s="8"/>
    </row>
    <row r="95" s="7" customFormat="1" ht="24" customHeight="1" spans="1:6">
      <c r="A95" s="8"/>
      <c r="B95" s="9"/>
      <c r="C95" s="8"/>
      <c r="D95" s="8"/>
      <c r="E95" s="8"/>
      <c r="F95" s="8"/>
    </row>
    <row r="96" s="7" customFormat="1" ht="24" customHeight="1" spans="1:6">
      <c r="A96" s="8"/>
      <c r="B96" s="9"/>
      <c r="C96" s="8"/>
      <c r="D96" s="8"/>
      <c r="E96" s="8"/>
      <c r="F96" s="8"/>
    </row>
    <row r="97" s="7" customFormat="1" ht="24" customHeight="1" spans="1:6">
      <c r="A97" s="8"/>
      <c r="B97" s="9"/>
      <c r="C97" s="8"/>
      <c r="D97" s="8"/>
      <c r="E97" s="8"/>
      <c r="F97" s="8"/>
    </row>
    <row r="98" s="7" customFormat="1" ht="24" customHeight="1" spans="1:6">
      <c r="A98" s="8"/>
      <c r="B98" s="9"/>
      <c r="C98" s="8"/>
      <c r="D98" s="8"/>
      <c r="E98" s="8"/>
      <c r="F98" s="8"/>
    </row>
    <row r="99" s="7" customFormat="1" ht="24" customHeight="1" spans="1:6">
      <c r="A99" s="8"/>
      <c r="B99" s="9"/>
      <c r="C99" s="8"/>
      <c r="D99" s="8"/>
      <c r="E99" s="8"/>
      <c r="F99" s="8"/>
    </row>
    <row r="100" s="7" customFormat="1" ht="24" customHeight="1" spans="1:6">
      <c r="A100" s="8"/>
      <c r="B100" s="9"/>
      <c r="C100" s="8"/>
      <c r="D100" s="8"/>
      <c r="E100" s="8"/>
      <c r="F100" s="8"/>
    </row>
    <row r="101" s="7" customFormat="1" ht="24" customHeight="1" spans="1:6">
      <c r="A101" s="8"/>
      <c r="B101" s="9"/>
      <c r="C101" s="8"/>
      <c r="D101" s="8"/>
      <c r="E101" s="8"/>
      <c r="F101" s="8"/>
    </row>
    <row r="102" s="7" customFormat="1" ht="24" customHeight="1" spans="1:6">
      <c r="A102" s="8"/>
      <c r="B102" s="9"/>
      <c r="C102" s="8"/>
      <c r="D102" s="8"/>
      <c r="E102" s="8"/>
      <c r="F102" s="8"/>
    </row>
  </sheetData>
  <mergeCells count="2">
    <mergeCell ref="A2:F2"/>
    <mergeCell ref="A15:F15"/>
  </mergeCells>
  <printOptions horizontalCentered="1"/>
  <pageMargins left="0.590277777777778" right="0.590277777777778" top="0.786805555555556" bottom="0.786805555555556" header="0.5" footer="0.5"/>
  <pageSetup paperSize="9" scale="83"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7"/>
  <sheetViews>
    <sheetView showZeros="0" view="pageBreakPreview" zoomScaleNormal="100" workbookViewId="0">
      <selection activeCell="C21" sqref="C20:C21"/>
    </sheetView>
  </sheetViews>
  <sheetFormatPr defaultColWidth="9" defaultRowHeight="13.5" outlineLevelCol="4"/>
  <cols>
    <col min="1" max="1" width="41" style="6" customWidth="1"/>
    <col min="2" max="3" width="10.375" style="6" customWidth="1"/>
    <col min="4" max="4" width="12.75" style="6" customWidth="1"/>
    <col min="5" max="5" width="10.375" style="6" customWidth="1"/>
    <col min="6" max="6" width="11.375" style="6" customWidth="1"/>
    <col min="7" max="16384" width="9" style="6"/>
  </cols>
  <sheetData>
    <row r="1" s="1" customFormat="1" ht="24" customHeight="1" spans="1:2">
      <c r="A1" s="1" t="s">
        <v>1058</v>
      </c>
      <c r="B1" s="10"/>
    </row>
    <row r="2" s="21" customFormat="1" ht="42" customHeight="1" spans="1:5">
      <c r="A2" s="11" t="s">
        <v>1059</v>
      </c>
      <c r="B2" s="11"/>
      <c r="C2" s="11"/>
      <c r="D2" s="11"/>
      <c r="E2" s="11"/>
    </row>
    <row r="3" s="22" customFormat="1" ht="27" customHeight="1" spans="1:5">
      <c r="A3" s="24" t="s">
        <v>40</v>
      </c>
      <c r="B3" s="24"/>
      <c r="C3" s="24"/>
      <c r="D3" s="24"/>
      <c r="E3" s="24"/>
    </row>
    <row r="4" s="23" customFormat="1" ht="24" customHeight="1" spans="1:5">
      <c r="A4" s="15" t="s">
        <v>989</v>
      </c>
      <c r="B4" s="15" t="s">
        <v>916</v>
      </c>
      <c r="C4" s="15" t="s">
        <v>957</v>
      </c>
      <c r="D4" s="15" t="s">
        <v>958</v>
      </c>
      <c r="E4" s="15" t="s">
        <v>1045</v>
      </c>
    </row>
    <row r="5" s="23" customFormat="1" ht="36" customHeight="1" spans="1:5">
      <c r="A5" s="25" t="s">
        <v>1046</v>
      </c>
      <c r="B5" s="15" t="s">
        <v>917</v>
      </c>
      <c r="C5" s="26">
        <f>C6+C7</f>
        <v>726054.8</v>
      </c>
      <c r="D5" s="26">
        <f>D6+D7</f>
        <v>726054.8</v>
      </c>
      <c r="E5" s="26"/>
    </row>
    <row r="6" s="23" customFormat="1" ht="62.1" customHeight="1" spans="1:5">
      <c r="A6" s="19" t="s">
        <v>1047</v>
      </c>
      <c r="B6" s="15" t="s">
        <v>918</v>
      </c>
      <c r="C6" s="27">
        <v>238723</v>
      </c>
      <c r="D6" s="27">
        <v>238723</v>
      </c>
      <c r="E6" s="26"/>
    </row>
    <row r="7" s="23" customFormat="1" ht="24" customHeight="1" spans="1:5">
      <c r="A7" s="19" t="s">
        <v>1048</v>
      </c>
      <c r="B7" s="15" t="s">
        <v>919</v>
      </c>
      <c r="C7" s="27">
        <v>487331.8</v>
      </c>
      <c r="D7" s="27">
        <v>487331.8</v>
      </c>
      <c r="E7" s="26"/>
    </row>
    <row r="8" s="6" customFormat="1" ht="24.95" customHeight="1" spans="1:5">
      <c r="A8" s="28" t="s">
        <v>1060</v>
      </c>
      <c r="B8" s="29" t="s">
        <v>920</v>
      </c>
      <c r="C8" s="27">
        <f>C9+C10</f>
        <v>88839</v>
      </c>
      <c r="D8" s="27">
        <f>D9+D10</f>
        <v>88839</v>
      </c>
      <c r="E8" s="27"/>
    </row>
    <row r="9" s="6" customFormat="1" ht="24.95" customHeight="1" spans="1:5">
      <c r="A9" s="30" t="s">
        <v>1047</v>
      </c>
      <c r="B9" s="29" t="s">
        <v>921</v>
      </c>
      <c r="C9" s="27">
        <v>18139</v>
      </c>
      <c r="D9" s="27">
        <v>18139</v>
      </c>
      <c r="E9" s="27"/>
    </row>
    <row r="10" s="6" customFormat="1" ht="24.95" customHeight="1" spans="1:5">
      <c r="A10" s="30" t="s">
        <v>1048</v>
      </c>
      <c r="B10" s="29" t="s">
        <v>922</v>
      </c>
      <c r="C10" s="27">
        <v>70700</v>
      </c>
      <c r="D10" s="27">
        <v>70700</v>
      </c>
      <c r="E10" s="27"/>
    </row>
    <row r="11" s="6" customFormat="1" ht="24.95" customHeight="1" spans="1:5">
      <c r="A11" s="30" t="s">
        <v>1061</v>
      </c>
      <c r="B11" s="29" t="s">
        <v>1062</v>
      </c>
      <c r="C11" s="27">
        <f>C12+C13</f>
        <v>41413</v>
      </c>
      <c r="D11" s="27">
        <f>D12+D13</f>
        <v>41413</v>
      </c>
      <c r="E11" s="27"/>
    </row>
    <row r="12" s="6" customFormat="1" ht="24.95" customHeight="1" spans="1:5">
      <c r="A12" s="30" t="s">
        <v>1047</v>
      </c>
      <c r="B12" s="29" t="s">
        <v>968</v>
      </c>
      <c r="C12" s="27">
        <v>5613</v>
      </c>
      <c r="D12" s="27">
        <v>5613</v>
      </c>
      <c r="E12" s="27"/>
    </row>
    <row r="13" s="6" customFormat="1" ht="24.95" customHeight="1" spans="1:5">
      <c r="A13" s="30" t="s">
        <v>1048</v>
      </c>
      <c r="B13" s="29" t="s">
        <v>1063</v>
      </c>
      <c r="C13" s="27">
        <v>35800</v>
      </c>
      <c r="D13" s="27">
        <v>35800</v>
      </c>
      <c r="E13" s="27"/>
    </row>
    <row r="14" s="6" customFormat="1" ht="24.95" customHeight="1" spans="1:5">
      <c r="A14" s="28" t="s">
        <v>1064</v>
      </c>
      <c r="B14" s="29" t="s">
        <v>1065</v>
      </c>
      <c r="C14" s="27"/>
      <c r="D14" s="27"/>
      <c r="E14" s="27"/>
    </row>
    <row r="15" s="6" customFormat="1" ht="24.95" customHeight="1" spans="1:5">
      <c r="A15" s="30" t="s">
        <v>1047</v>
      </c>
      <c r="B15" s="29" t="s">
        <v>972</v>
      </c>
      <c r="C15" s="27"/>
      <c r="D15" s="27"/>
      <c r="E15" s="27"/>
    </row>
    <row r="16" s="6" customFormat="1" ht="24.95" customHeight="1" spans="1:5">
      <c r="A16" s="30" t="s">
        <v>1048</v>
      </c>
      <c r="B16" s="29" t="s">
        <v>1066</v>
      </c>
      <c r="C16" s="27"/>
      <c r="D16" s="27"/>
      <c r="E16" s="27"/>
    </row>
    <row r="17" s="6" customFormat="1" ht="48.95" customHeight="1" spans="1:5">
      <c r="A17" s="17" t="s">
        <v>1067</v>
      </c>
      <c r="B17" s="17"/>
      <c r="C17" s="17"/>
      <c r="D17" s="17"/>
      <c r="E17" s="17"/>
    </row>
  </sheetData>
  <mergeCells count="3">
    <mergeCell ref="A2:E2"/>
    <mergeCell ref="A3:E3"/>
    <mergeCell ref="A17:E17"/>
  </mergeCells>
  <printOptions horizontalCentered="1"/>
  <pageMargins left="0.751388888888889" right="0.751388888888889" top="1" bottom="1" header="0.511805555555556" footer="0.511805555555556"/>
  <pageSetup paperSize="9" scale="95" fitToHeight="0"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
  <sheetViews>
    <sheetView showZeros="0" view="pageBreakPreview" zoomScaleNormal="100" workbookViewId="0">
      <selection activeCell="I32" sqref="I32"/>
    </sheetView>
  </sheetViews>
  <sheetFormatPr defaultColWidth="9" defaultRowHeight="13.5" outlineLevelCol="5"/>
  <cols>
    <col min="1" max="1" width="11.375" style="8" customWidth="1"/>
    <col min="2" max="2" width="14.125" style="9" customWidth="1"/>
    <col min="3" max="3" width="24" style="8" customWidth="1"/>
    <col min="4" max="4" width="12.75" style="8" customWidth="1"/>
    <col min="5" max="5" width="12.375" style="8" customWidth="1"/>
    <col min="6" max="6" width="11.375" style="8" customWidth="1"/>
    <col min="7" max="16384" width="9" style="7"/>
  </cols>
  <sheetData>
    <row r="1" s="1" customFormat="1" ht="24" customHeight="1" spans="1:2">
      <c r="A1" s="1" t="s">
        <v>1068</v>
      </c>
      <c r="B1" s="10"/>
    </row>
    <row r="2" s="2" customFormat="1" ht="42" customHeight="1" spans="1:6">
      <c r="A2" s="11" t="s">
        <v>1069</v>
      </c>
      <c r="B2" s="11"/>
      <c r="C2" s="11"/>
      <c r="D2" s="11"/>
      <c r="E2" s="11"/>
      <c r="F2" s="11"/>
    </row>
    <row r="3" s="3" customFormat="1" ht="27" customHeight="1" spans="1:6">
      <c r="A3" s="12"/>
      <c r="B3" s="13"/>
      <c r="C3" s="13"/>
      <c r="D3" s="13"/>
      <c r="E3" s="13"/>
      <c r="F3" s="18" t="s">
        <v>40</v>
      </c>
    </row>
    <row r="4" s="4" customFormat="1" ht="24" customHeight="1" spans="1:6">
      <c r="A4" s="14" t="s">
        <v>1070</v>
      </c>
      <c r="B4" s="15" t="s">
        <v>691</v>
      </c>
      <c r="C4" s="15" t="s">
        <v>1053</v>
      </c>
      <c r="D4" s="15" t="s">
        <v>1054</v>
      </c>
      <c r="E4" s="15" t="s">
        <v>1055</v>
      </c>
      <c r="F4" s="15" t="s">
        <v>1056</v>
      </c>
    </row>
    <row r="5" s="5" customFormat="1" ht="36" customHeight="1" spans="1:6">
      <c r="A5" s="14">
        <v>1</v>
      </c>
      <c r="B5" s="16"/>
      <c r="C5" s="16"/>
      <c r="D5" s="16"/>
      <c r="E5" s="14"/>
      <c r="F5" s="19"/>
    </row>
    <row r="6" s="5" customFormat="1" ht="62.1" customHeight="1" spans="1:6">
      <c r="A6" s="14">
        <v>2</v>
      </c>
      <c r="B6" s="16"/>
      <c r="C6" s="16"/>
      <c r="D6" s="16"/>
      <c r="E6" s="14"/>
      <c r="F6" s="19"/>
    </row>
    <row r="7" s="5" customFormat="1" ht="24" customHeight="1" spans="1:6">
      <c r="A7" s="14"/>
      <c r="B7" s="16"/>
      <c r="C7" s="16"/>
      <c r="D7" s="16"/>
      <c r="E7" s="20"/>
      <c r="F7" s="19"/>
    </row>
    <row r="8" s="6" customFormat="1" ht="48" customHeight="1" spans="1:6">
      <c r="A8" s="17" t="s">
        <v>1071</v>
      </c>
      <c r="B8" s="17"/>
      <c r="C8" s="17"/>
      <c r="D8" s="17"/>
      <c r="E8" s="17"/>
      <c r="F8" s="17"/>
    </row>
    <row r="9" s="7" customFormat="1" spans="1:6">
      <c r="A9" s="8" t="s">
        <v>688</v>
      </c>
      <c r="B9" s="9"/>
      <c r="C9" s="8"/>
      <c r="D9" s="8"/>
      <c r="E9" s="8"/>
      <c r="F9" s="8"/>
    </row>
  </sheetData>
  <mergeCells count="2">
    <mergeCell ref="A2:F2"/>
    <mergeCell ref="A8:F8"/>
  </mergeCells>
  <printOptions horizontalCentered="1"/>
  <pageMargins left="0.700694444444445" right="0.700694444444445" top="0.393055555555556" bottom="0.393055555555556" header="0.298611111111111" footer="0.298611111111111"/>
  <pageSetup paperSize="9" scale="95"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5"/>
  <sheetViews>
    <sheetView showGridLines="0" showZeros="0" view="pageBreakPreview" zoomScale="85" zoomScaleNormal="100" workbookViewId="0">
      <selection activeCell="K21" sqref="K21"/>
    </sheetView>
  </sheetViews>
  <sheetFormatPr defaultColWidth="9" defaultRowHeight="15" customHeight="1"/>
  <cols>
    <col min="1" max="1" width="32" style="472" customWidth="1"/>
    <col min="2" max="2" width="12.625" style="472" customWidth="1"/>
    <col min="3" max="3" width="12.875" style="472" customWidth="1"/>
    <col min="4" max="4" width="14.5" style="472" customWidth="1"/>
    <col min="5" max="6" width="10.375" style="472" customWidth="1"/>
    <col min="7" max="14" width="9" style="472"/>
    <col min="15" max="15" width="12.625" style="472" customWidth="1"/>
    <col min="16" max="232" width="9" style="472"/>
    <col min="233" max="16384" width="9" style="34"/>
  </cols>
  <sheetData>
    <row r="1" s="276" customFormat="1" ht="24" customHeight="1" spans="1:6">
      <c r="A1" s="280" t="s">
        <v>70</v>
      </c>
      <c r="B1" s="281"/>
      <c r="C1" s="281"/>
      <c r="D1" s="281"/>
      <c r="E1" s="281"/>
      <c r="F1" s="281"/>
    </row>
    <row r="2" s="467" customFormat="1" ht="42" customHeight="1" spans="1:6">
      <c r="A2" s="503" t="s">
        <v>71</v>
      </c>
      <c r="B2" s="504"/>
      <c r="C2" s="504"/>
      <c r="D2" s="504"/>
      <c r="E2" s="504"/>
      <c r="F2" s="504"/>
    </row>
    <row r="3" s="468" customFormat="1" ht="27" customHeight="1" spans="6:6">
      <c r="F3" s="468" t="s">
        <v>40</v>
      </c>
    </row>
    <row r="4" s="502" customFormat="1" ht="30" customHeight="1" spans="1:6">
      <c r="A4" s="269" t="s">
        <v>41</v>
      </c>
      <c r="B4" s="227" t="s">
        <v>42</v>
      </c>
      <c r="C4" s="227"/>
      <c r="D4" s="227"/>
      <c r="E4" s="227"/>
      <c r="F4" s="227"/>
    </row>
    <row r="5" s="469" customFormat="1" ht="30" customHeight="1" spans="1:6">
      <c r="A5" s="505"/>
      <c r="B5" s="506" t="s">
        <v>72</v>
      </c>
      <c r="C5" s="506" t="s">
        <v>73</v>
      </c>
      <c r="D5" s="506" t="s">
        <v>74</v>
      </c>
      <c r="E5" s="506" t="s">
        <v>75</v>
      </c>
      <c r="F5" s="506" t="s">
        <v>76</v>
      </c>
    </row>
    <row r="6" s="470" customFormat="1" ht="24" customHeight="1" spans="1:15">
      <c r="A6" s="507" t="s">
        <v>77</v>
      </c>
      <c r="B6" s="480">
        <f>C6+D6+E6+F6</f>
        <v>30879</v>
      </c>
      <c r="C6" s="480">
        <v>25518</v>
      </c>
      <c r="D6" s="480"/>
      <c r="E6" s="480">
        <v>5361</v>
      </c>
      <c r="F6" s="480"/>
      <c r="O6" s="303"/>
    </row>
    <row r="7" s="470" customFormat="1" ht="24" customHeight="1" spans="1:15">
      <c r="A7" s="507" t="s">
        <v>78</v>
      </c>
      <c r="B7" s="480">
        <f t="shared" ref="B7:B30" si="0">C7+D7+E7+F7</f>
        <v>0</v>
      </c>
      <c r="C7" s="480">
        <v>0</v>
      </c>
      <c r="D7" s="480"/>
      <c r="E7" s="480">
        <v>0</v>
      </c>
      <c r="F7" s="480"/>
      <c r="O7" s="303"/>
    </row>
    <row r="8" s="470" customFormat="1" ht="24" customHeight="1" spans="1:15">
      <c r="A8" s="507" t="s">
        <v>79</v>
      </c>
      <c r="B8" s="480">
        <f t="shared" si="0"/>
        <v>238</v>
      </c>
      <c r="C8" s="480">
        <v>238</v>
      </c>
      <c r="D8" s="480"/>
      <c r="E8" s="480">
        <v>0</v>
      </c>
      <c r="F8" s="480"/>
      <c r="O8" s="303"/>
    </row>
    <row r="9" s="470" customFormat="1" ht="24" customHeight="1" spans="1:15">
      <c r="A9" s="507" t="s">
        <v>80</v>
      </c>
      <c r="B9" s="480">
        <f t="shared" si="0"/>
        <v>10562</v>
      </c>
      <c r="C9" s="480">
        <v>8883</v>
      </c>
      <c r="D9" s="480"/>
      <c r="E9" s="480">
        <v>1679</v>
      </c>
      <c r="F9" s="480"/>
      <c r="O9" s="303"/>
    </row>
    <row r="10" s="470" customFormat="1" ht="24" customHeight="1" spans="1:15">
      <c r="A10" s="507" t="s">
        <v>81</v>
      </c>
      <c r="B10" s="480">
        <f t="shared" si="0"/>
        <v>58195</v>
      </c>
      <c r="C10" s="480">
        <v>40400</v>
      </c>
      <c r="D10" s="480">
        <f>58195-E10-C10</f>
        <v>8365</v>
      </c>
      <c r="E10" s="480">
        <v>9430</v>
      </c>
      <c r="F10" s="480"/>
      <c r="O10" s="303"/>
    </row>
    <row r="11" s="469" customFormat="1" ht="24" customHeight="1" spans="1:15">
      <c r="A11" s="507" t="s">
        <v>82</v>
      </c>
      <c r="B11" s="480">
        <f t="shared" si="0"/>
        <v>2555</v>
      </c>
      <c r="C11" s="480">
        <v>269</v>
      </c>
      <c r="D11" s="480"/>
      <c r="E11" s="480">
        <v>2286</v>
      </c>
      <c r="F11" s="480"/>
      <c r="O11" s="510"/>
    </row>
    <row r="12" s="470" customFormat="1" ht="24" customHeight="1" spans="1:15">
      <c r="A12" s="507" t="s">
        <v>83</v>
      </c>
      <c r="B12" s="480">
        <f t="shared" si="0"/>
        <v>4986</v>
      </c>
      <c r="C12" s="480">
        <v>1042</v>
      </c>
      <c r="D12" s="480"/>
      <c r="E12" s="480">
        <v>3944</v>
      </c>
      <c r="F12" s="480"/>
      <c r="O12" s="303"/>
    </row>
    <row r="13" s="470" customFormat="1" ht="24" customHeight="1" spans="1:15">
      <c r="A13" s="507" t="s">
        <v>84</v>
      </c>
      <c r="B13" s="480">
        <f t="shared" si="0"/>
        <v>34179</v>
      </c>
      <c r="C13" s="480">
        <v>21617</v>
      </c>
      <c r="D13" s="480">
        <f>34179-E13-C13</f>
        <v>8998</v>
      </c>
      <c r="E13" s="480">
        <v>3564</v>
      </c>
      <c r="F13" s="480"/>
      <c r="O13" s="303"/>
    </row>
    <row r="14" s="470" customFormat="1" ht="24" customHeight="1" spans="1:15">
      <c r="A14" s="507" t="s">
        <v>85</v>
      </c>
      <c r="B14" s="480">
        <f t="shared" si="0"/>
        <v>20186</v>
      </c>
      <c r="C14" s="480">
        <v>13135</v>
      </c>
      <c r="D14" s="480">
        <f>20186-C14-E14</f>
        <v>2913</v>
      </c>
      <c r="E14" s="480">
        <v>4138</v>
      </c>
      <c r="F14" s="480"/>
      <c r="O14" s="303"/>
    </row>
    <row r="15" s="470" customFormat="1" ht="24" customHeight="1" spans="1:15">
      <c r="A15" s="507" t="s">
        <v>86</v>
      </c>
      <c r="B15" s="480">
        <f t="shared" si="0"/>
        <v>6517</v>
      </c>
      <c r="C15" s="480">
        <v>0</v>
      </c>
      <c r="D15" s="480">
        <f>6517-E15</f>
        <v>1286</v>
      </c>
      <c r="E15" s="480">
        <v>5231</v>
      </c>
      <c r="F15" s="480"/>
      <c r="O15" s="303"/>
    </row>
    <row r="16" s="470" customFormat="1" ht="24" customHeight="1" spans="1:15">
      <c r="A16" s="507" t="s">
        <v>87</v>
      </c>
      <c r="B16" s="480">
        <f t="shared" si="0"/>
        <v>7679</v>
      </c>
      <c r="C16" s="480">
        <v>4271</v>
      </c>
      <c r="D16" s="480"/>
      <c r="E16" s="480">
        <v>3408</v>
      </c>
      <c r="F16" s="480"/>
      <c r="O16" s="303"/>
    </row>
    <row r="17" s="470" customFormat="1" ht="24" customHeight="1" spans="1:15">
      <c r="A17" s="507" t="s">
        <v>88</v>
      </c>
      <c r="B17" s="480">
        <f t="shared" si="0"/>
        <v>54666</v>
      </c>
      <c r="C17" s="480">
        <v>31725</v>
      </c>
      <c r="D17" s="480">
        <f>54666-E17-C17</f>
        <v>15902</v>
      </c>
      <c r="E17" s="480">
        <v>7039</v>
      </c>
      <c r="F17" s="480"/>
      <c r="O17" s="303"/>
    </row>
    <row r="18" s="470" customFormat="1" ht="24" customHeight="1" spans="1:15">
      <c r="A18" s="507" t="s">
        <v>89</v>
      </c>
      <c r="B18" s="480">
        <f t="shared" si="0"/>
        <v>7231</v>
      </c>
      <c r="C18" s="480">
        <v>1951</v>
      </c>
      <c r="D18" s="480"/>
      <c r="E18" s="480">
        <v>5280</v>
      </c>
      <c r="F18" s="323"/>
      <c r="O18" s="303"/>
    </row>
    <row r="19" s="470" customFormat="1" ht="24" customHeight="1" spans="1:15">
      <c r="A19" s="508" t="s">
        <v>90</v>
      </c>
      <c r="B19" s="480">
        <f t="shared" si="0"/>
        <v>2725</v>
      </c>
      <c r="C19" s="480">
        <v>1015</v>
      </c>
      <c r="D19" s="480"/>
      <c r="E19" s="480">
        <v>1710</v>
      </c>
      <c r="F19" s="480"/>
      <c r="O19" s="303"/>
    </row>
    <row r="20" s="470" customFormat="1" ht="24" customHeight="1" spans="1:15">
      <c r="A20" s="508" t="s">
        <v>91</v>
      </c>
      <c r="B20" s="480">
        <f t="shared" si="0"/>
        <v>2193</v>
      </c>
      <c r="C20" s="480">
        <v>432</v>
      </c>
      <c r="D20" s="480"/>
      <c r="E20" s="480">
        <v>1761</v>
      </c>
      <c r="F20" s="480"/>
      <c r="O20" s="303"/>
    </row>
    <row r="21" s="470" customFormat="1" ht="24" customHeight="1" spans="1:15">
      <c r="A21" s="508" t="s">
        <v>92</v>
      </c>
      <c r="B21" s="480">
        <f t="shared" si="0"/>
        <v>569</v>
      </c>
      <c r="C21" s="480">
        <v>50</v>
      </c>
      <c r="D21" s="480"/>
      <c r="E21" s="480">
        <v>519</v>
      </c>
      <c r="F21" s="480"/>
      <c r="O21" s="303"/>
    </row>
    <row r="22" s="470" customFormat="1" ht="24" customHeight="1" spans="1:15">
      <c r="A22" s="508" t="s">
        <v>93</v>
      </c>
      <c r="B22" s="480">
        <f t="shared" si="0"/>
        <v>0</v>
      </c>
      <c r="C22" s="480">
        <v>0</v>
      </c>
      <c r="D22" s="480"/>
      <c r="E22" s="480">
        <v>0</v>
      </c>
      <c r="F22" s="480"/>
      <c r="O22" s="303"/>
    </row>
    <row r="23" s="470" customFormat="1" ht="24" customHeight="1" spans="1:15">
      <c r="A23" s="508" t="s">
        <v>94</v>
      </c>
      <c r="B23" s="480">
        <f t="shared" si="0"/>
        <v>1044</v>
      </c>
      <c r="C23" s="480">
        <v>654</v>
      </c>
      <c r="D23" s="480"/>
      <c r="E23" s="480">
        <v>390</v>
      </c>
      <c r="F23" s="480"/>
      <c r="O23" s="303"/>
    </row>
    <row r="24" s="470" customFormat="1" ht="24" customHeight="1" spans="1:15">
      <c r="A24" s="508" t="s">
        <v>95</v>
      </c>
      <c r="B24" s="480">
        <f t="shared" si="0"/>
        <v>8022</v>
      </c>
      <c r="C24" s="480">
        <v>7700</v>
      </c>
      <c r="D24" s="480"/>
      <c r="E24" s="480">
        <v>322</v>
      </c>
      <c r="F24" s="480"/>
      <c r="O24" s="303"/>
    </row>
    <row r="25" s="470" customFormat="1" ht="24" customHeight="1" spans="1:6">
      <c r="A25" s="508" t="s">
        <v>96</v>
      </c>
      <c r="B25" s="480">
        <f t="shared" si="0"/>
        <v>582</v>
      </c>
      <c r="C25" s="480">
        <v>429</v>
      </c>
      <c r="D25" s="480"/>
      <c r="E25" s="480">
        <v>153</v>
      </c>
      <c r="F25" s="480"/>
    </row>
    <row r="26" s="470" customFormat="1" ht="24" customHeight="1" spans="1:6">
      <c r="A26" s="508" t="s">
        <v>97</v>
      </c>
      <c r="B26" s="480">
        <f t="shared" si="0"/>
        <v>4558</v>
      </c>
      <c r="C26" s="480">
        <v>3592</v>
      </c>
      <c r="D26" s="480">
        <v>20</v>
      </c>
      <c r="E26" s="480">
        <v>946</v>
      </c>
      <c r="F26" s="480"/>
    </row>
    <row r="27" s="470" customFormat="1" ht="24" customHeight="1" spans="1:6">
      <c r="A27" s="509" t="s">
        <v>98</v>
      </c>
      <c r="B27" s="480">
        <f t="shared" si="0"/>
        <v>3000</v>
      </c>
      <c r="C27" s="480">
        <v>3000</v>
      </c>
      <c r="D27" s="480"/>
      <c r="E27" s="480">
        <v>0</v>
      </c>
      <c r="F27" s="480"/>
    </row>
    <row r="28" s="470" customFormat="1" ht="24" customHeight="1" spans="1:6">
      <c r="A28" s="509" t="s">
        <v>99</v>
      </c>
      <c r="B28" s="480">
        <f t="shared" si="0"/>
        <v>24968</v>
      </c>
      <c r="C28" s="480">
        <v>741</v>
      </c>
      <c r="D28" s="480">
        <v>6489</v>
      </c>
      <c r="E28" s="480">
        <f>24084-6489+143</f>
        <v>17738</v>
      </c>
      <c r="F28" s="480"/>
    </row>
    <row r="29" s="470" customFormat="1" ht="24" customHeight="1" spans="1:6">
      <c r="A29" s="509" t="s">
        <v>100</v>
      </c>
      <c r="B29" s="480">
        <f t="shared" si="0"/>
        <v>8510</v>
      </c>
      <c r="C29" s="480">
        <v>8510</v>
      </c>
      <c r="D29" s="480"/>
      <c r="E29" s="480"/>
      <c r="F29" s="480"/>
    </row>
    <row r="30" s="470" customFormat="1" ht="24" customHeight="1" spans="1:6">
      <c r="A30" s="509" t="s">
        <v>101</v>
      </c>
      <c r="B30" s="480">
        <f t="shared" si="0"/>
        <v>0</v>
      </c>
      <c r="C30" s="480">
        <v>0</v>
      </c>
      <c r="D30" s="480"/>
      <c r="E30" s="480"/>
      <c r="F30" s="480"/>
    </row>
    <row r="31" s="470" customFormat="1" ht="24" customHeight="1" spans="1:6">
      <c r="A31" s="509"/>
      <c r="B31" s="480">
        <f>SUM(C31:F31)</f>
        <v>0</v>
      </c>
      <c r="C31" s="480"/>
      <c r="D31" s="480"/>
      <c r="E31" s="480"/>
      <c r="F31" s="480"/>
    </row>
    <row r="32" s="470" customFormat="1" ht="24" customHeight="1" spans="1:6">
      <c r="A32" s="227" t="s">
        <v>102</v>
      </c>
      <c r="B32" s="476">
        <f>SUM(B6:B30)</f>
        <v>294044</v>
      </c>
      <c r="C32" s="476">
        <f t="shared" ref="C32:F32" si="1">SUM(C6:C30)</f>
        <v>175172</v>
      </c>
      <c r="D32" s="476">
        <f t="shared" si="1"/>
        <v>43973</v>
      </c>
      <c r="E32" s="476">
        <f t="shared" si="1"/>
        <v>74899</v>
      </c>
      <c r="F32" s="476">
        <f t="shared" si="1"/>
        <v>0</v>
      </c>
    </row>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sheetProtection formatCells="0" formatColumns="0" formatRows="0" insertRows="0" insertColumns="0" insertHyperlinks="0" deleteColumns="0" deleteRows="0" sort="0" autoFilter="0" pivotTables="0"/>
  <sortState ref="N6:O24">
    <sortCondition ref="N6"/>
  </sortState>
  <mergeCells count="3">
    <mergeCell ref="A2:F2"/>
    <mergeCell ref="B4:F4"/>
    <mergeCell ref="A4:A5"/>
  </mergeCells>
  <printOptions horizontalCentered="1"/>
  <pageMargins left="0.590277777777778" right="0.590277777777778" top="0.786805555555556" bottom="0.786805555555556" header="0.5" footer="0.5"/>
  <pageSetup paperSize="9" scale="88"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0"/>
  <sheetViews>
    <sheetView showZeros="0" view="pageBreakPreview" zoomScale="85" zoomScaleNormal="100" topLeftCell="A3" workbookViewId="0">
      <selection activeCell="D23" sqref="D23"/>
    </sheetView>
  </sheetViews>
  <sheetFormatPr defaultColWidth="9" defaultRowHeight="14.25" outlineLevelCol="6"/>
  <cols>
    <col min="1" max="1" width="36.625" style="234" customWidth="1"/>
    <col min="2" max="2" width="12.625" style="234" customWidth="1"/>
    <col min="3" max="3" width="36.625" style="234" customWidth="1"/>
    <col min="4" max="4" width="12.625" style="234" customWidth="1"/>
    <col min="5" max="16384" width="9" style="234"/>
  </cols>
  <sheetData>
    <row r="1" s="485" customFormat="1" ht="24" customHeight="1" spans="1:1">
      <c r="A1" s="486" t="s">
        <v>103</v>
      </c>
    </row>
    <row r="2" s="230" customFormat="1" ht="42" customHeight="1" spans="1:4">
      <c r="A2" s="487" t="s">
        <v>104</v>
      </c>
      <c r="B2" s="488"/>
      <c r="C2" s="488"/>
      <c r="D2" s="488"/>
    </row>
    <row r="3" s="231" customFormat="1" ht="27" customHeight="1" spans="2:4">
      <c r="B3" s="489"/>
      <c r="C3" s="489" t="s">
        <v>40</v>
      </c>
      <c r="D3" s="489"/>
    </row>
    <row r="4" s="232" customFormat="1" ht="26.1" customHeight="1" spans="1:4">
      <c r="A4" s="490" t="s">
        <v>105</v>
      </c>
      <c r="B4" s="491" t="s">
        <v>42</v>
      </c>
      <c r="C4" s="492" t="s">
        <v>106</v>
      </c>
      <c r="D4" s="492" t="s">
        <v>42</v>
      </c>
    </row>
    <row r="5" s="233" customFormat="1" ht="24" customHeight="1" spans="1:4">
      <c r="A5" s="493" t="s">
        <v>107</v>
      </c>
      <c r="B5" s="434">
        <f>'1.2026年屏山县一般公共预算收入预算表'!B32</f>
        <v>130800.13</v>
      </c>
      <c r="C5" s="494" t="s">
        <v>108</v>
      </c>
      <c r="D5" s="434">
        <f>'2.2026年屏山县一般公共预算支出预算表'!B32</f>
        <v>294044</v>
      </c>
    </row>
    <row r="6" s="233" customFormat="1" ht="24" customHeight="1" spans="1:4">
      <c r="A6" s="493" t="s">
        <v>109</v>
      </c>
      <c r="B6" s="434">
        <f>B7+B11+B12+B26</f>
        <v>182529</v>
      </c>
      <c r="C6" s="494" t="s">
        <v>110</v>
      </c>
      <c r="D6" s="434">
        <f>D7+D20</f>
        <v>19285</v>
      </c>
    </row>
    <row r="7" s="233" customFormat="1" ht="24" customHeight="1" spans="1:4">
      <c r="A7" s="438" t="s">
        <v>111</v>
      </c>
      <c r="B7" s="436">
        <f>SUM(B8:B10)</f>
        <v>107165</v>
      </c>
      <c r="C7" s="438" t="s">
        <v>112</v>
      </c>
      <c r="D7" s="434">
        <f>D8+D9</f>
        <v>16535</v>
      </c>
    </row>
    <row r="8" s="233" customFormat="1" ht="24" customHeight="1" spans="1:4">
      <c r="A8" s="438" t="s">
        <v>113</v>
      </c>
      <c r="B8" s="436">
        <v>-11076</v>
      </c>
      <c r="C8" s="439" t="s">
        <v>114</v>
      </c>
      <c r="D8" s="434">
        <v>1</v>
      </c>
    </row>
    <row r="9" s="233" customFormat="1" ht="24" customHeight="1" spans="1:4">
      <c r="A9" s="439" t="s">
        <v>115</v>
      </c>
      <c r="B9" s="436">
        <v>117623</v>
      </c>
      <c r="C9" s="439" t="s">
        <v>116</v>
      </c>
      <c r="D9" s="434">
        <v>16534</v>
      </c>
    </row>
    <row r="10" s="233" customFormat="1" ht="24" customHeight="1" spans="1:4">
      <c r="A10" s="439" t="s">
        <v>117</v>
      </c>
      <c r="B10" s="436">
        <v>618</v>
      </c>
      <c r="C10" s="438" t="s">
        <v>118</v>
      </c>
      <c r="D10" s="434"/>
    </row>
    <row r="11" s="233" customFormat="1" ht="24" customHeight="1" spans="1:4">
      <c r="A11" s="438" t="s">
        <v>119</v>
      </c>
      <c r="B11" s="436">
        <v>74899</v>
      </c>
      <c r="C11" s="438" t="s">
        <v>120</v>
      </c>
      <c r="D11" s="434"/>
    </row>
    <row r="12" s="233" customFormat="1" ht="24" customHeight="1" spans="1:4">
      <c r="A12" s="438" t="s">
        <v>121</v>
      </c>
      <c r="B12" s="436">
        <f>SUM(B13:B15)</f>
        <v>465</v>
      </c>
      <c r="C12" s="439" t="s">
        <v>122</v>
      </c>
      <c r="D12" s="434"/>
    </row>
    <row r="13" s="233" customFormat="1" ht="24" customHeight="1" spans="1:4">
      <c r="A13" s="439" t="s">
        <v>123</v>
      </c>
      <c r="B13" s="436"/>
      <c r="C13" s="439" t="s">
        <v>124</v>
      </c>
      <c r="D13" s="434"/>
    </row>
    <row r="14" s="233" customFormat="1" ht="24" customHeight="1" spans="1:4">
      <c r="A14" s="439" t="s">
        <v>125</v>
      </c>
      <c r="B14" s="436">
        <v>465</v>
      </c>
      <c r="C14" s="439" t="s">
        <v>126</v>
      </c>
      <c r="D14" s="434"/>
    </row>
    <row r="15" s="233" customFormat="1" ht="24" customHeight="1" spans="1:4">
      <c r="A15" s="439" t="s">
        <v>127</v>
      </c>
      <c r="B15" s="436"/>
      <c r="C15" s="439" t="s">
        <v>128</v>
      </c>
      <c r="D15" s="436"/>
    </row>
    <row r="16" s="233" customFormat="1" ht="24" customHeight="1" spans="1:7">
      <c r="A16" s="438" t="s">
        <v>129</v>
      </c>
      <c r="B16" s="436"/>
      <c r="C16" s="438" t="s">
        <v>130</v>
      </c>
      <c r="D16" s="436"/>
      <c r="G16" s="500"/>
    </row>
    <row r="17" s="233" customFormat="1" ht="24" customHeight="1" spans="1:7">
      <c r="A17" s="439" t="s">
        <v>131</v>
      </c>
      <c r="B17" s="436"/>
      <c r="C17" s="438" t="s">
        <v>132</v>
      </c>
      <c r="D17" s="495"/>
      <c r="F17" s="445"/>
      <c r="G17" s="501"/>
    </row>
    <row r="18" s="233" customFormat="1" ht="24" customHeight="1" spans="1:7">
      <c r="A18" s="439" t="s">
        <v>133</v>
      </c>
      <c r="B18" s="436"/>
      <c r="C18" s="438" t="s">
        <v>134</v>
      </c>
      <c r="D18" s="253"/>
      <c r="F18" s="445"/>
      <c r="G18" s="501"/>
    </row>
    <row r="19" s="233" customFormat="1" ht="24" customHeight="1" spans="1:7">
      <c r="A19" s="439" t="s">
        <v>135</v>
      </c>
      <c r="B19" s="436"/>
      <c r="C19" s="438" t="s">
        <v>136</v>
      </c>
      <c r="D19" s="253"/>
      <c r="F19" s="445"/>
      <c r="G19" s="501"/>
    </row>
    <row r="20" s="233" customFormat="1" ht="24" customHeight="1" spans="1:7">
      <c r="A20" s="439" t="s">
        <v>137</v>
      </c>
      <c r="B20" s="436"/>
      <c r="C20" s="251" t="s">
        <v>138</v>
      </c>
      <c r="D20" s="253">
        <f>D21</f>
        <v>2750</v>
      </c>
      <c r="F20" s="445"/>
      <c r="G20" s="501"/>
    </row>
    <row r="21" s="233" customFormat="1" ht="24" customHeight="1" spans="1:7">
      <c r="A21" s="438" t="s">
        <v>139</v>
      </c>
      <c r="B21" s="436"/>
      <c r="C21" s="438" t="s">
        <v>140</v>
      </c>
      <c r="D21" s="253">
        <f>SUM(D22:D24)</f>
        <v>2750</v>
      </c>
      <c r="F21" s="445"/>
      <c r="G21" s="501"/>
    </row>
    <row r="22" s="233" customFormat="1" ht="24" customHeight="1" spans="1:7">
      <c r="A22" s="439" t="s">
        <v>141</v>
      </c>
      <c r="B22" s="436"/>
      <c r="C22" s="439" t="s">
        <v>142</v>
      </c>
      <c r="D22" s="434"/>
      <c r="F22" s="445"/>
      <c r="G22" s="501"/>
    </row>
    <row r="23" s="233" customFormat="1" ht="24" customHeight="1" spans="1:7">
      <c r="A23" s="439" t="s">
        <v>143</v>
      </c>
      <c r="B23" s="436"/>
      <c r="C23" s="439" t="s">
        <v>144</v>
      </c>
      <c r="D23" s="434">
        <v>2750</v>
      </c>
      <c r="F23" s="501"/>
      <c r="G23" s="501"/>
    </row>
    <row r="24" ht="24" customHeight="1" spans="1:4">
      <c r="A24" s="439" t="s">
        <v>145</v>
      </c>
      <c r="B24" s="436"/>
      <c r="C24" s="439" t="s">
        <v>146</v>
      </c>
      <c r="D24" s="434"/>
    </row>
    <row r="25" ht="24" customHeight="1" spans="1:4">
      <c r="A25" s="439" t="s">
        <v>147</v>
      </c>
      <c r="B25" s="436"/>
      <c r="D25" s="434"/>
    </row>
    <row r="26" ht="24" customHeight="1" spans="1:4">
      <c r="A26" s="438" t="s">
        <v>148</v>
      </c>
      <c r="B26" s="255">
        <v>0</v>
      </c>
      <c r="C26" s="254"/>
      <c r="D26" s="434"/>
    </row>
    <row r="27" ht="24" customHeight="1" spans="1:4">
      <c r="A27" s="438" t="s">
        <v>149</v>
      </c>
      <c r="B27" s="147"/>
      <c r="C27" s="496"/>
      <c r="D27" s="434"/>
    </row>
    <row r="28" ht="24" customHeight="1" spans="1:4">
      <c r="A28" s="438" t="s">
        <v>150</v>
      </c>
      <c r="B28" s="147"/>
      <c r="C28" s="496"/>
      <c r="D28" s="434"/>
    </row>
    <row r="29" ht="24" customHeight="1" spans="1:4">
      <c r="A29" s="438" t="s">
        <v>151</v>
      </c>
      <c r="B29" s="147"/>
      <c r="C29" s="496"/>
      <c r="D29" s="434"/>
    </row>
    <row r="30" ht="24" customHeight="1" spans="1:4">
      <c r="A30" s="254" t="s">
        <v>152</v>
      </c>
      <c r="B30" s="147"/>
      <c r="C30" s="496"/>
      <c r="D30" s="497"/>
    </row>
    <row r="31" ht="24" customHeight="1" spans="1:4">
      <c r="A31" s="443"/>
      <c r="B31" s="434"/>
      <c r="C31" s="496"/>
      <c r="D31" s="497"/>
    </row>
    <row r="32" ht="24" customHeight="1" spans="1:4">
      <c r="A32" s="297" t="s">
        <v>153</v>
      </c>
      <c r="B32" s="434">
        <f>B5+B6</f>
        <v>313329.13</v>
      </c>
      <c r="C32" s="498" t="s">
        <v>154</v>
      </c>
      <c r="D32" s="434">
        <f>D5+D6</f>
        <v>313329</v>
      </c>
    </row>
    <row r="33" ht="24" customHeight="1" spans="1:2">
      <c r="A33" s="233"/>
      <c r="B33" s="499"/>
    </row>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sheetData>
  <mergeCells count="2">
    <mergeCell ref="A2:D2"/>
    <mergeCell ref="C3:D3"/>
  </mergeCells>
  <printOptions horizontalCentered="1"/>
  <pageMargins left="0.590277777777778" right="0.590277777777778" top="0.786805555555556" bottom="0.786805555555556" header="0.5" footer="0.5"/>
  <pageSetup paperSize="9" scale="8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5"/>
  <sheetViews>
    <sheetView showGridLines="0" showZeros="0" view="pageBreakPreview" zoomScale="85" zoomScaleNormal="100" workbookViewId="0">
      <selection activeCell="D28" sqref="D28"/>
    </sheetView>
  </sheetViews>
  <sheetFormatPr defaultColWidth="9" defaultRowHeight="15" customHeight="1" outlineLevelCol="4"/>
  <cols>
    <col min="1" max="1" width="46.75" style="472" customWidth="1"/>
    <col min="2" max="2" width="36.875" style="472" customWidth="1"/>
    <col min="3" max="16384" width="9" style="472"/>
  </cols>
  <sheetData>
    <row r="1" s="276" customFormat="1" ht="24" customHeight="1" spans="1:2">
      <c r="A1" s="280" t="s">
        <v>155</v>
      </c>
      <c r="B1" s="281"/>
    </row>
    <row r="2" s="467" customFormat="1" ht="42" customHeight="1" spans="1:2">
      <c r="A2" s="473" t="s">
        <v>156</v>
      </c>
      <c r="B2" s="473"/>
    </row>
    <row r="3" s="468" customFormat="1" ht="27" customHeight="1" spans="2:5">
      <c r="B3" s="474" t="s">
        <v>40</v>
      </c>
      <c r="E3" s="483"/>
    </row>
    <row r="4" s="469" customFormat="1" ht="30" customHeight="1" spans="1:5">
      <c r="A4" s="227" t="s">
        <v>41</v>
      </c>
      <c r="B4" s="227" t="s">
        <v>42</v>
      </c>
      <c r="E4" s="484"/>
    </row>
    <row r="5" s="469" customFormat="1" ht="24" customHeight="1" spans="1:2">
      <c r="A5" s="475" t="s">
        <v>43</v>
      </c>
      <c r="B5" s="476">
        <f>SUM(B6:B21)</f>
        <v>85000</v>
      </c>
    </row>
    <row r="6" s="470" customFormat="1" ht="24" customHeight="1" spans="1:2">
      <c r="A6" s="477" t="s">
        <v>44</v>
      </c>
      <c r="B6" s="478">
        <v>43000</v>
      </c>
    </row>
    <row r="7" s="470" customFormat="1" ht="24" customHeight="1" spans="1:2">
      <c r="A7" s="477" t="s">
        <v>45</v>
      </c>
      <c r="B7" s="478">
        <v>17500</v>
      </c>
    </row>
    <row r="8" s="470" customFormat="1" ht="24" customHeight="1" spans="1:2">
      <c r="A8" s="477" t="s">
        <v>46</v>
      </c>
      <c r="B8" s="478"/>
    </row>
    <row r="9" s="470" customFormat="1" ht="24" customHeight="1" spans="1:2">
      <c r="A9" s="477" t="s">
        <v>47</v>
      </c>
      <c r="B9" s="478">
        <v>1450</v>
      </c>
    </row>
    <row r="10" s="470" customFormat="1" ht="24" customHeight="1" spans="1:2">
      <c r="A10" s="477" t="s">
        <v>48</v>
      </c>
      <c r="B10" s="478">
        <v>3900</v>
      </c>
    </row>
    <row r="11" s="470" customFormat="1" ht="24" customHeight="1" spans="1:2">
      <c r="A11" s="477" t="s">
        <v>49</v>
      </c>
      <c r="B11" s="478">
        <v>3700</v>
      </c>
    </row>
    <row r="12" s="470" customFormat="1" ht="24" customHeight="1" spans="1:2">
      <c r="A12" s="477" t="s">
        <v>50</v>
      </c>
      <c r="B12" s="478">
        <v>4800</v>
      </c>
    </row>
    <row r="13" s="470" customFormat="1" ht="24" customHeight="1" spans="1:2">
      <c r="A13" s="477" t="s">
        <v>51</v>
      </c>
      <c r="B13" s="478">
        <v>2000</v>
      </c>
    </row>
    <row r="14" s="470" customFormat="1" ht="24" customHeight="1" spans="1:2">
      <c r="A14" s="477" t="s">
        <v>52</v>
      </c>
      <c r="B14" s="478">
        <v>1200</v>
      </c>
    </row>
    <row r="15" s="470" customFormat="1" ht="24" customHeight="1" spans="1:2">
      <c r="A15" s="477" t="s">
        <v>53</v>
      </c>
      <c r="B15" s="478">
        <v>2000</v>
      </c>
    </row>
    <row r="16" s="470" customFormat="1" ht="24" customHeight="1" spans="1:2">
      <c r="A16" s="477" t="s">
        <v>54</v>
      </c>
      <c r="B16" s="478">
        <v>450</v>
      </c>
    </row>
    <row r="17" s="470" customFormat="1" ht="24" customHeight="1" spans="1:2">
      <c r="A17" s="477" t="s">
        <v>55</v>
      </c>
      <c r="B17" s="478">
        <v>600</v>
      </c>
    </row>
    <row r="18" s="470" customFormat="1" ht="24" customHeight="1" spans="1:2">
      <c r="A18" s="477" t="s">
        <v>56</v>
      </c>
      <c r="B18" s="478">
        <v>3600</v>
      </c>
    </row>
    <row r="19" s="470" customFormat="1" ht="24" customHeight="1" spans="1:2">
      <c r="A19" s="477" t="s">
        <v>57</v>
      </c>
      <c r="B19" s="478">
        <v>700</v>
      </c>
    </row>
    <row r="20" s="470" customFormat="1" ht="24" customHeight="1" spans="1:2">
      <c r="A20" s="477" t="s">
        <v>58</v>
      </c>
      <c r="B20" s="478">
        <v>100</v>
      </c>
    </row>
    <row r="21" s="470" customFormat="1" ht="24" customHeight="1" spans="1:2">
      <c r="A21" s="477" t="s">
        <v>59</v>
      </c>
      <c r="B21" s="478"/>
    </row>
    <row r="22" s="469" customFormat="1" ht="24" customHeight="1" spans="1:2">
      <c r="A22" s="475" t="s">
        <v>60</v>
      </c>
      <c r="B22" s="476">
        <f>SUM(B23:B30)</f>
        <v>45800</v>
      </c>
    </row>
    <row r="23" s="470" customFormat="1" ht="24" customHeight="1" spans="1:2">
      <c r="A23" s="477" t="s">
        <v>61</v>
      </c>
      <c r="B23" s="478">
        <v>4000</v>
      </c>
    </row>
    <row r="24" s="470" customFormat="1" ht="24" customHeight="1" spans="1:2">
      <c r="A24" s="477" t="s">
        <v>62</v>
      </c>
      <c r="B24" s="478">
        <v>1600</v>
      </c>
    </row>
    <row r="25" s="470" customFormat="1" ht="24" customHeight="1" spans="1:2">
      <c r="A25" s="477" t="s">
        <v>63</v>
      </c>
      <c r="B25" s="478">
        <v>4000</v>
      </c>
    </row>
    <row r="26" s="470" customFormat="1" ht="24" customHeight="1" spans="1:2">
      <c r="A26" s="477" t="s">
        <v>64</v>
      </c>
      <c r="B26" s="478"/>
    </row>
    <row r="27" s="470" customFormat="1" ht="24" customHeight="1" spans="1:2">
      <c r="A27" s="477" t="s">
        <v>65</v>
      </c>
      <c r="B27" s="478">
        <v>35020</v>
      </c>
    </row>
    <row r="28" s="470" customFormat="1" ht="24" customHeight="1" spans="1:2">
      <c r="A28" s="477" t="s">
        <v>66</v>
      </c>
      <c r="B28" s="478">
        <v>1000</v>
      </c>
    </row>
    <row r="29" s="470" customFormat="1" ht="24" customHeight="1" spans="1:2">
      <c r="A29" s="477" t="s">
        <v>67</v>
      </c>
      <c r="B29" s="478">
        <v>30</v>
      </c>
    </row>
    <row r="30" s="470" customFormat="1" ht="24" customHeight="1" spans="1:2">
      <c r="A30" s="477" t="s">
        <v>68</v>
      </c>
      <c r="B30" s="478">
        <v>150</v>
      </c>
    </row>
    <row r="31" s="470" customFormat="1" ht="24" customHeight="1" spans="1:2">
      <c r="A31" s="479"/>
      <c r="B31" s="480"/>
    </row>
    <row r="32" s="470" customFormat="1" ht="24" customHeight="1" spans="1:2">
      <c r="A32" s="227" t="s">
        <v>69</v>
      </c>
      <c r="B32" s="476">
        <f>B5+B22</f>
        <v>130800</v>
      </c>
    </row>
    <row r="33" s="471" customFormat="1" ht="24" customHeight="1" spans="1:2">
      <c r="A33" s="481"/>
      <c r="B33" s="482"/>
    </row>
    <row r="34" ht="24" customHeight="1" spans="2:2">
      <c r="B34" s="472">
        <f>B22-SUM(B23:B30)</f>
        <v>0</v>
      </c>
    </row>
    <row r="35" ht="24" customHeight="1" spans="2:2">
      <c r="B35" s="298"/>
    </row>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sheetProtection formatCells="0" formatColumns="0" formatRows="0" insertRows="0" insertColumns="0" insertHyperlinks="0" deleteColumns="0" deleteRows="0" sort="0" autoFilter="0" pivotTables="0"/>
  <mergeCells count="2">
    <mergeCell ref="A2:B2"/>
    <mergeCell ref="A33:B33"/>
  </mergeCells>
  <printOptions horizontalCentered="1"/>
  <pageMargins left="0.590277777777778" right="0.590277777777778" top="0.786805555555556" bottom="0.786805555555556" header="0.5" footer="0.5"/>
  <pageSetup paperSize="9" scale="8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57"/>
  <sheetViews>
    <sheetView showZeros="0" view="pageBreakPreview" zoomScale="85" zoomScaleNormal="100" workbookViewId="0">
      <selection activeCell="B17" sqref="B17"/>
    </sheetView>
  </sheetViews>
  <sheetFormatPr defaultColWidth="10" defaultRowHeight="13.5" outlineLevelCol="5"/>
  <cols>
    <col min="1" max="1" width="55.875" style="450" customWidth="1"/>
    <col min="2" max="2" width="36.25" style="452" customWidth="1"/>
    <col min="3" max="16384" width="10" style="450"/>
  </cols>
  <sheetData>
    <row r="1" s="107" customFormat="1" ht="24" customHeight="1" spans="1:2">
      <c r="A1" s="453" t="s">
        <v>157</v>
      </c>
      <c r="B1" s="411"/>
    </row>
    <row r="2" s="448" customFormat="1" ht="42" customHeight="1" spans="1:2">
      <c r="A2" s="454" t="s">
        <v>158</v>
      </c>
      <c r="B2" s="455"/>
    </row>
    <row r="3" s="449" customFormat="1" ht="27" customHeight="1" spans="1:2">
      <c r="A3" s="456"/>
      <c r="B3" s="413" t="s">
        <v>40</v>
      </c>
    </row>
    <row r="4" ht="28.5" customHeight="1" spans="1:2">
      <c r="A4" s="269" t="s">
        <v>41</v>
      </c>
      <c r="B4" s="457" t="s">
        <v>42</v>
      </c>
    </row>
    <row r="5" s="450" customFormat="1" ht="28.5" customHeight="1" spans="1:5">
      <c r="A5" s="458" t="s">
        <v>77</v>
      </c>
      <c r="B5" s="459">
        <v>30879.19</v>
      </c>
      <c r="C5" s="450"/>
      <c r="D5" s="460"/>
      <c r="E5" s="463"/>
    </row>
    <row r="6" ht="28.5" customHeight="1" spans="1:5">
      <c r="A6" s="461" t="s">
        <v>159</v>
      </c>
      <c r="B6" s="459">
        <v>890</v>
      </c>
      <c r="D6" s="460"/>
      <c r="E6" s="463"/>
    </row>
    <row r="7" ht="28.5" customHeight="1" spans="1:5">
      <c r="A7" s="462" t="s">
        <v>160</v>
      </c>
      <c r="B7" s="459">
        <v>308.82</v>
      </c>
      <c r="D7" s="460"/>
      <c r="E7" s="463"/>
    </row>
    <row r="8" ht="28.5" customHeight="1" spans="1:5">
      <c r="A8" s="462" t="s">
        <v>161</v>
      </c>
      <c r="B8" s="459">
        <v>276.5</v>
      </c>
      <c r="D8" s="460"/>
      <c r="E8" s="463"/>
    </row>
    <row r="9" ht="28.5" customHeight="1" spans="1:5">
      <c r="A9" s="462" t="s">
        <v>162</v>
      </c>
      <c r="B9" s="459">
        <v>127.39</v>
      </c>
      <c r="D9" s="460"/>
      <c r="E9" s="463"/>
    </row>
    <row r="10" ht="28.5" customHeight="1" spans="1:5">
      <c r="A10" s="462" t="s">
        <v>163</v>
      </c>
      <c r="B10" s="459">
        <v>35</v>
      </c>
      <c r="D10" s="460"/>
      <c r="E10" s="463"/>
    </row>
    <row r="11" ht="28.5" customHeight="1" spans="1:4">
      <c r="A11" s="462" t="s">
        <v>164</v>
      </c>
      <c r="B11" s="459">
        <v>10</v>
      </c>
      <c r="D11" s="460"/>
    </row>
    <row r="12" ht="28.5" customHeight="1" spans="1:4">
      <c r="A12" s="462" t="s">
        <v>165</v>
      </c>
      <c r="B12" s="459">
        <v>24.36</v>
      </c>
      <c r="D12" s="460"/>
    </row>
    <row r="13" ht="28.5" customHeight="1" spans="1:4">
      <c r="A13" s="462" t="s">
        <v>166</v>
      </c>
      <c r="B13" s="459">
        <v>57.93</v>
      </c>
      <c r="D13" s="460"/>
    </row>
    <row r="14" ht="28.5" customHeight="1" spans="1:4">
      <c r="A14" s="462" t="s">
        <v>167</v>
      </c>
      <c r="B14" s="459">
        <v>50</v>
      </c>
      <c r="D14" s="460"/>
    </row>
    <row r="15" ht="28.5" customHeight="1" spans="1:4">
      <c r="A15" s="461" t="s">
        <v>168</v>
      </c>
      <c r="B15" s="459">
        <v>474.02</v>
      </c>
      <c r="D15" s="460"/>
    </row>
    <row r="16" ht="28.5" customHeight="1" spans="1:4">
      <c r="A16" s="462" t="s">
        <v>160</v>
      </c>
      <c r="B16" s="459">
        <v>363.24</v>
      </c>
      <c r="D16" s="460"/>
    </row>
    <row r="17" ht="28.5" customHeight="1" spans="1:4">
      <c r="A17" s="462" t="s">
        <v>161</v>
      </c>
      <c r="B17" s="459">
        <v>49.04</v>
      </c>
      <c r="D17" s="460"/>
    </row>
    <row r="18" ht="28.5" customHeight="1" spans="1:4">
      <c r="A18" s="462" t="s">
        <v>169</v>
      </c>
      <c r="B18" s="459">
        <v>40.15</v>
      </c>
      <c r="D18" s="460"/>
    </row>
    <row r="19" ht="28.5" customHeight="1" spans="1:4">
      <c r="A19" s="462" t="s">
        <v>166</v>
      </c>
      <c r="B19" s="459">
        <v>21.59</v>
      </c>
      <c r="D19" s="460"/>
    </row>
    <row r="20" s="450" customFormat="1" ht="28.5" customHeight="1" spans="1:4">
      <c r="A20" s="461" t="s">
        <v>170</v>
      </c>
      <c r="B20" s="459">
        <v>14928.7</v>
      </c>
      <c r="C20" s="450"/>
      <c r="D20" s="460"/>
    </row>
    <row r="21" ht="28.5" customHeight="1" spans="1:4">
      <c r="A21" s="462" t="s">
        <v>160</v>
      </c>
      <c r="B21" s="459">
        <v>11998.5</v>
      </c>
      <c r="D21" s="460"/>
    </row>
    <row r="22" ht="28.5" customHeight="1" spans="1:4">
      <c r="A22" s="462" t="s">
        <v>161</v>
      </c>
      <c r="B22" s="459">
        <v>1893.84</v>
      </c>
      <c r="D22" s="460"/>
    </row>
    <row r="23" ht="28.5" customHeight="1" spans="1:4">
      <c r="A23" s="462" t="s">
        <v>171</v>
      </c>
      <c r="B23" s="459">
        <v>83.83</v>
      </c>
      <c r="D23" s="460"/>
    </row>
    <row r="24" ht="28.5" customHeight="1" spans="1:2">
      <c r="A24" s="462" t="s">
        <v>166</v>
      </c>
      <c r="B24" s="459">
        <v>952.53</v>
      </c>
    </row>
    <row r="25" ht="28.5" customHeight="1" spans="1:4">
      <c r="A25" s="461" t="s">
        <v>172</v>
      </c>
      <c r="B25" s="459">
        <v>583.47</v>
      </c>
      <c r="D25" s="460"/>
    </row>
    <row r="26" ht="28.5" customHeight="1" spans="1:4">
      <c r="A26" s="462" t="s">
        <v>160</v>
      </c>
      <c r="B26" s="459">
        <v>207.97</v>
      </c>
      <c r="D26" s="460"/>
    </row>
    <row r="27" ht="28.5" customHeight="1" spans="1:4">
      <c r="A27" s="462" t="s">
        <v>161</v>
      </c>
      <c r="B27" s="459">
        <v>88.21</v>
      </c>
      <c r="D27" s="460"/>
    </row>
    <row r="28" ht="28.5" customHeight="1" spans="1:4">
      <c r="A28" s="462" t="s">
        <v>173</v>
      </c>
      <c r="B28" s="459">
        <v>2.12</v>
      </c>
      <c r="D28" s="460"/>
    </row>
    <row r="29" ht="28.5" customHeight="1" spans="1:4">
      <c r="A29" s="462" t="s">
        <v>166</v>
      </c>
      <c r="B29" s="459">
        <v>253.86</v>
      </c>
      <c r="D29" s="460"/>
    </row>
    <row r="30" ht="28.5" customHeight="1" spans="1:4">
      <c r="A30" s="462" t="s">
        <v>174</v>
      </c>
      <c r="B30" s="459">
        <v>31.3</v>
      </c>
      <c r="D30" s="460"/>
    </row>
    <row r="31" ht="28.5" customHeight="1" spans="1:4">
      <c r="A31" s="461" t="s">
        <v>175</v>
      </c>
      <c r="B31" s="459">
        <v>853.31</v>
      </c>
      <c r="D31" s="460"/>
    </row>
    <row r="32" ht="28.5" customHeight="1" spans="1:4">
      <c r="A32" s="462" t="s">
        <v>160</v>
      </c>
      <c r="B32" s="459">
        <v>164.38</v>
      </c>
      <c r="D32" s="460"/>
    </row>
    <row r="33" ht="28.5" customHeight="1" spans="1:4">
      <c r="A33" s="462" t="s">
        <v>176</v>
      </c>
      <c r="B33" s="459">
        <v>32.26</v>
      </c>
      <c r="D33" s="460"/>
    </row>
    <row r="34" ht="28.5" customHeight="1" spans="1:4">
      <c r="A34" s="462" t="s">
        <v>177</v>
      </c>
      <c r="B34" s="459">
        <v>494.17</v>
      </c>
      <c r="D34" s="460"/>
    </row>
    <row r="35" ht="28.5" customHeight="1" spans="1:4">
      <c r="A35" s="462" t="s">
        <v>166</v>
      </c>
      <c r="B35" s="459">
        <v>162.5</v>
      </c>
      <c r="D35" s="460"/>
    </row>
    <row r="36" ht="28.5" customHeight="1" spans="1:4">
      <c r="A36" s="461" t="s">
        <v>178</v>
      </c>
      <c r="B36" s="459">
        <v>1266.79</v>
      </c>
      <c r="D36" s="460"/>
    </row>
    <row r="37" ht="28.5" customHeight="1" spans="1:4">
      <c r="A37" s="462" t="s">
        <v>160</v>
      </c>
      <c r="B37" s="459">
        <v>544.83</v>
      </c>
      <c r="D37" s="460"/>
    </row>
    <row r="38" ht="28.5" customHeight="1" spans="1:4">
      <c r="A38" s="462" t="s">
        <v>161</v>
      </c>
      <c r="B38" s="459">
        <v>241.06</v>
      </c>
      <c r="D38" s="460"/>
    </row>
    <row r="39" s="450" customFormat="1" ht="28.5" customHeight="1" spans="1:4">
      <c r="A39" s="462" t="s">
        <v>179</v>
      </c>
      <c r="B39" s="459">
        <v>44.8</v>
      </c>
      <c r="C39" s="450"/>
      <c r="D39" s="460"/>
    </row>
    <row r="40" ht="28.5" customHeight="1" spans="1:4">
      <c r="A40" s="462" t="s">
        <v>180</v>
      </c>
      <c r="B40" s="459">
        <v>93.09</v>
      </c>
      <c r="D40" s="460"/>
    </row>
    <row r="41" ht="28.5" customHeight="1" spans="1:4">
      <c r="A41" s="462" t="s">
        <v>166</v>
      </c>
      <c r="B41" s="459">
        <v>343.02</v>
      </c>
      <c r="D41" s="460"/>
    </row>
    <row r="42" ht="28.5" customHeight="1" spans="1:4">
      <c r="A42" s="461" t="s">
        <v>181</v>
      </c>
      <c r="B42" s="459">
        <v>427.46</v>
      </c>
      <c r="D42" s="460"/>
    </row>
    <row r="43" ht="28.5" customHeight="1" spans="1:4">
      <c r="A43" s="462" t="s">
        <v>160</v>
      </c>
      <c r="B43" s="459">
        <v>130.12</v>
      </c>
      <c r="D43" s="460"/>
    </row>
    <row r="44" ht="28.5" customHeight="1" spans="1:4">
      <c r="A44" s="462" t="s">
        <v>161</v>
      </c>
      <c r="B44" s="459"/>
      <c r="D44" s="460"/>
    </row>
    <row r="45" ht="28.5" customHeight="1" spans="1:4">
      <c r="A45" s="462" t="s">
        <v>182</v>
      </c>
      <c r="B45" s="459">
        <v>106.95</v>
      </c>
      <c r="D45" s="460"/>
    </row>
    <row r="46" ht="28.5" customHeight="1" spans="1:4">
      <c r="A46" s="462" t="s">
        <v>179</v>
      </c>
      <c r="B46" s="459">
        <v>7.42</v>
      </c>
      <c r="D46" s="460"/>
    </row>
    <row r="47" ht="28.5" customHeight="1" spans="1:4">
      <c r="A47" s="462" t="s">
        <v>166</v>
      </c>
      <c r="B47" s="459">
        <v>182.97</v>
      </c>
      <c r="D47" s="460"/>
    </row>
    <row r="48" ht="28.5" customHeight="1" spans="1:4">
      <c r="A48" s="462" t="s">
        <v>183</v>
      </c>
      <c r="B48" s="459"/>
      <c r="D48" s="460"/>
    </row>
    <row r="49" ht="28.5" customHeight="1" spans="1:4">
      <c r="A49" s="461" t="s">
        <v>184</v>
      </c>
      <c r="B49" s="459">
        <v>1665.01</v>
      </c>
      <c r="D49" s="460"/>
    </row>
    <row r="50" ht="28.5" customHeight="1" spans="1:4">
      <c r="A50" s="462" t="s">
        <v>160</v>
      </c>
      <c r="B50" s="459">
        <v>1034.7</v>
      </c>
      <c r="D50" s="460"/>
    </row>
    <row r="51" s="450" customFormat="1" ht="28.5" customHeight="1" spans="1:4">
      <c r="A51" s="462" t="s">
        <v>161</v>
      </c>
      <c r="B51" s="459">
        <v>523.89</v>
      </c>
      <c r="C51" s="450"/>
      <c r="D51" s="460"/>
    </row>
    <row r="52" ht="28.5" customHeight="1" spans="1:4">
      <c r="A52" s="462" t="s">
        <v>166</v>
      </c>
      <c r="B52" s="459">
        <v>106.42</v>
      </c>
      <c r="D52" s="460"/>
    </row>
    <row r="53" ht="28.5" customHeight="1" spans="1:4">
      <c r="A53" s="461" t="s">
        <v>185</v>
      </c>
      <c r="B53" s="459">
        <v>1329.85</v>
      </c>
      <c r="D53" s="460"/>
    </row>
    <row r="54" ht="28.5" customHeight="1" spans="1:4">
      <c r="A54" s="462" t="s">
        <v>160</v>
      </c>
      <c r="B54" s="459">
        <v>561.71</v>
      </c>
      <c r="D54" s="460"/>
    </row>
    <row r="55" ht="28.5" customHeight="1" spans="1:4">
      <c r="A55" s="462" t="s">
        <v>186</v>
      </c>
      <c r="B55" s="459">
        <v>200.01</v>
      </c>
      <c r="D55" s="460"/>
    </row>
    <row r="56" ht="28.5" customHeight="1" spans="1:4">
      <c r="A56" s="462" t="s">
        <v>166</v>
      </c>
      <c r="B56" s="459">
        <v>508.6</v>
      </c>
      <c r="D56" s="460"/>
    </row>
    <row r="57" ht="28.5" customHeight="1" spans="1:4">
      <c r="A57" s="462" t="s">
        <v>187</v>
      </c>
      <c r="B57" s="459">
        <v>59.54</v>
      </c>
      <c r="D57" s="460"/>
    </row>
    <row r="58" ht="28.5" customHeight="1" spans="1:4">
      <c r="A58" s="461" t="s">
        <v>188</v>
      </c>
      <c r="B58" s="459">
        <v>31.48</v>
      </c>
      <c r="D58" s="460"/>
    </row>
    <row r="59" ht="28.5" customHeight="1" spans="1:4">
      <c r="A59" s="462" t="s">
        <v>189</v>
      </c>
      <c r="B59" s="459">
        <v>31.48</v>
      </c>
      <c r="D59" s="460"/>
    </row>
    <row r="60" ht="28.5" customHeight="1" spans="1:4">
      <c r="A60" s="461" t="s">
        <v>190</v>
      </c>
      <c r="B60" s="459">
        <v>619.02</v>
      </c>
      <c r="D60" s="460"/>
    </row>
    <row r="61" ht="28.5" customHeight="1" spans="1:4">
      <c r="A61" s="462" t="s">
        <v>161</v>
      </c>
      <c r="B61" s="459">
        <v>14.78</v>
      </c>
      <c r="D61" s="460"/>
    </row>
    <row r="62" ht="28.5" customHeight="1" spans="1:4">
      <c r="A62" s="462" t="s">
        <v>191</v>
      </c>
      <c r="B62" s="459">
        <v>99.15</v>
      </c>
      <c r="D62" s="460"/>
    </row>
    <row r="63" ht="28.5" customHeight="1" spans="1:4">
      <c r="A63" s="462" t="s">
        <v>192</v>
      </c>
      <c r="B63" s="459">
        <v>505.09</v>
      </c>
      <c r="D63" s="460"/>
    </row>
    <row r="64" ht="28.5" customHeight="1" spans="1:4">
      <c r="A64" s="461" t="s">
        <v>193</v>
      </c>
      <c r="B64" s="459">
        <v>164.42</v>
      </c>
      <c r="D64" s="460"/>
    </row>
    <row r="65" ht="28.5" customHeight="1" spans="1:4">
      <c r="A65" s="462" t="s">
        <v>160</v>
      </c>
      <c r="B65" s="459">
        <v>103.28</v>
      </c>
      <c r="D65" s="460"/>
    </row>
    <row r="66" ht="28.5" customHeight="1" spans="1:4">
      <c r="A66" s="462" t="s">
        <v>194</v>
      </c>
      <c r="B66" s="459">
        <v>23.49</v>
      </c>
      <c r="D66" s="460"/>
    </row>
    <row r="67" ht="28.5" customHeight="1" spans="1:4">
      <c r="A67" s="462" t="s">
        <v>195</v>
      </c>
      <c r="B67" s="459">
        <v>37.65</v>
      </c>
      <c r="D67" s="460"/>
    </row>
    <row r="68" ht="28.5" customHeight="1" spans="1:4">
      <c r="A68" s="461" t="s">
        <v>196</v>
      </c>
      <c r="B68" s="459">
        <v>40.93</v>
      </c>
      <c r="D68" s="460"/>
    </row>
    <row r="69" ht="28.5" customHeight="1" spans="1:4">
      <c r="A69" s="462" t="s">
        <v>160</v>
      </c>
      <c r="B69" s="459">
        <v>31.93</v>
      </c>
      <c r="D69" s="460"/>
    </row>
    <row r="70" ht="28.5" customHeight="1" spans="1:4">
      <c r="A70" s="462" t="s">
        <v>161</v>
      </c>
      <c r="B70" s="459">
        <v>9</v>
      </c>
      <c r="D70" s="460"/>
    </row>
    <row r="71" ht="28.5" customHeight="1" spans="1:4">
      <c r="A71" s="461" t="s">
        <v>197</v>
      </c>
      <c r="B71" s="459">
        <v>539.15</v>
      </c>
      <c r="D71" s="460"/>
    </row>
    <row r="72" ht="28.5" customHeight="1" spans="1:4">
      <c r="A72" s="462" t="s">
        <v>160</v>
      </c>
      <c r="B72" s="459">
        <v>127.75</v>
      </c>
      <c r="D72" s="460"/>
    </row>
    <row r="73" ht="28.5" customHeight="1" spans="1:4">
      <c r="A73" s="462" t="s">
        <v>161</v>
      </c>
      <c r="B73" s="459">
        <v>235.65</v>
      </c>
      <c r="D73" s="460"/>
    </row>
    <row r="74" ht="28.5" customHeight="1" spans="1:4">
      <c r="A74" s="462" t="s">
        <v>198</v>
      </c>
      <c r="B74" s="459">
        <v>97.5</v>
      </c>
      <c r="D74" s="460"/>
    </row>
    <row r="75" ht="28.5" customHeight="1" spans="1:4">
      <c r="A75" s="462" t="s">
        <v>166</v>
      </c>
      <c r="B75" s="459">
        <v>21.55</v>
      </c>
      <c r="D75" s="460"/>
    </row>
    <row r="76" ht="28.5" customHeight="1" spans="1:4">
      <c r="A76" s="462" t="s">
        <v>199</v>
      </c>
      <c r="B76" s="459">
        <v>56.7</v>
      </c>
      <c r="D76" s="460"/>
    </row>
    <row r="77" ht="28.5" customHeight="1" spans="1:4">
      <c r="A77" s="461" t="s">
        <v>200</v>
      </c>
      <c r="B77" s="459">
        <v>2654.23</v>
      </c>
      <c r="D77" s="460"/>
    </row>
    <row r="78" ht="28.5" customHeight="1" spans="1:4">
      <c r="A78" s="462" t="s">
        <v>160</v>
      </c>
      <c r="B78" s="459">
        <v>810.72</v>
      </c>
      <c r="D78" s="460"/>
    </row>
    <row r="79" ht="28.5" customHeight="1" spans="1:4">
      <c r="A79" s="462" t="s">
        <v>161</v>
      </c>
      <c r="B79" s="459">
        <v>1597.02</v>
      </c>
      <c r="D79" s="460"/>
    </row>
    <row r="80" ht="28.5" customHeight="1" spans="1:4">
      <c r="A80" s="462" t="s">
        <v>166</v>
      </c>
      <c r="B80" s="459">
        <v>246.48</v>
      </c>
      <c r="D80" s="460"/>
    </row>
    <row r="81" ht="28.5" customHeight="1" spans="1:4">
      <c r="A81" s="461" t="s">
        <v>201</v>
      </c>
      <c r="B81" s="459">
        <v>1096.64</v>
      </c>
      <c r="D81" s="460"/>
    </row>
    <row r="82" ht="28.5" customHeight="1" spans="1:4">
      <c r="A82" s="462" t="s">
        <v>160</v>
      </c>
      <c r="B82" s="459">
        <v>398.45</v>
      </c>
      <c r="D82" s="460"/>
    </row>
    <row r="83" ht="28.5" customHeight="1" spans="1:4">
      <c r="A83" s="462" t="s">
        <v>161</v>
      </c>
      <c r="B83" s="459">
        <v>378.62</v>
      </c>
      <c r="D83" s="460"/>
    </row>
    <row r="84" ht="28.5" customHeight="1" spans="1:4">
      <c r="A84" s="462" t="s">
        <v>166</v>
      </c>
      <c r="B84" s="459">
        <v>86.17</v>
      </c>
      <c r="D84" s="460"/>
    </row>
    <row r="85" ht="28.5" customHeight="1" spans="1:4">
      <c r="A85" s="462" t="s">
        <v>202</v>
      </c>
      <c r="B85" s="459">
        <v>233.4</v>
      </c>
      <c r="D85" s="460"/>
    </row>
    <row r="86" ht="28.5" customHeight="1" spans="1:4">
      <c r="A86" s="461" t="s">
        <v>203</v>
      </c>
      <c r="B86" s="459">
        <v>568.84</v>
      </c>
      <c r="D86" s="460"/>
    </row>
    <row r="87" ht="28.5" customHeight="1" spans="1:4">
      <c r="A87" s="462" t="s">
        <v>160</v>
      </c>
      <c r="B87" s="459">
        <v>221.7</v>
      </c>
      <c r="D87" s="460"/>
    </row>
    <row r="88" ht="28.5" customHeight="1" spans="1:4">
      <c r="A88" s="462" t="s">
        <v>161</v>
      </c>
      <c r="B88" s="459">
        <v>251.24</v>
      </c>
      <c r="D88" s="460"/>
    </row>
    <row r="89" ht="28.5" customHeight="1" spans="1:4">
      <c r="A89" s="462" t="s">
        <v>166</v>
      </c>
      <c r="B89" s="459">
        <v>95.9</v>
      </c>
      <c r="D89" s="460"/>
    </row>
    <row r="90" ht="28.5" customHeight="1" spans="1:4">
      <c r="A90" s="461" t="s">
        <v>204</v>
      </c>
      <c r="B90" s="459">
        <v>290.47</v>
      </c>
      <c r="D90" s="460"/>
    </row>
    <row r="91" ht="28.5" customHeight="1" spans="1:4">
      <c r="A91" s="462" t="s">
        <v>160</v>
      </c>
      <c r="B91" s="459">
        <v>190.45</v>
      </c>
      <c r="D91" s="460"/>
    </row>
    <row r="92" ht="28.5" customHeight="1" spans="1:4">
      <c r="A92" s="462" t="s">
        <v>161</v>
      </c>
      <c r="B92" s="459">
        <v>63.49</v>
      </c>
      <c r="D92" s="460"/>
    </row>
    <row r="93" ht="28.5" customHeight="1" spans="1:4">
      <c r="A93" s="462" t="s">
        <v>166</v>
      </c>
      <c r="B93" s="459">
        <v>36.53</v>
      </c>
      <c r="D93" s="460"/>
    </row>
    <row r="94" ht="28.5" customHeight="1" spans="1:4">
      <c r="A94" s="461" t="s">
        <v>205</v>
      </c>
      <c r="B94" s="459">
        <v>1309.24</v>
      </c>
      <c r="D94" s="460"/>
    </row>
    <row r="95" ht="28.5" customHeight="1" spans="1:4">
      <c r="A95" s="462" t="s">
        <v>160</v>
      </c>
      <c r="B95" s="459">
        <v>885.36</v>
      </c>
      <c r="D95" s="460"/>
    </row>
    <row r="96" ht="28.5" customHeight="1" spans="1:4">
      <c r="A96" s="462" t="s">
        <v>161</v>
      </c>
      <c r="B96" s="459">
        <v>39.92</v>
      </c>
      <c r="D96" s="460"/>
    </row>
    <row r="97" ht="28.5" customHeight="1" spans="1:4">
      <c r="A97" s="462" t="s">
        <v>206</v>
      </c>
      <c r="B97" s="459">
        <v>2.91</v>
      </c>
      <c r="D97" s="460"/>
    </row>
    <row r="98" ht="28.5" customHeight="1" spans="1:4">
      <c r="A98" s="462" t="s">
        <v>207</v>
      </c>
      <c r="B98" s="459">
        <v>14.56</v>
      </c>
      <c r="D98" s="460"/>
    </row>
    <row r="99" ht="28.5" customHeight="1" spans="1:4">
      <c r="A99" s="462" t="s">
        <v>208</v>
      </c>
      <c r="B99" s="459">
        <v>1</v>
      </c>
      <c r="D99" s="460"/>
    </row>
    <row r="100" ht="28.5" customHeight="1" spans="1:4">
      <c r="A100" s="462" t="s">
        <v>209</v>
      </c>
      <c r="B100" s="459">
        <v>4.63</v>
      </c>
      <c r="D100" s="460"/>
    </row>
    <row r="101" ht="28.5" customHeight="1" spans="1:4">
      <c r="A101" s="462" t="s">
        <v>210</v>
      </c>
      <c r="B101" s="459">
        <v>135.01</v>
      </c>
      <c r="D101" s="460"/>
    </row>
    <row r="102" ht="28.5" customHeight="1" spans="1:4">
      <c r="A102" s="462" t="s">
        <v>166</v>
      </c>
      <c r="B102" s="459">
        <v>214.85</v>
      </c>
      <c r="D102" s="460"/>
    </row>
    <row r="103" ht="28.5" customHeight="1" spans="1:4">
      <c r="A103" s="462" t="s">
        <v>211</v>
      </c>
      <c r="B103" s="459">
        <v>11</v>
      </c>
      <c r="D103" s="460"/>
    </row>
    <row r="104" ht="28.5" customHeight="1" spans="1:4">
      <c r="A104" s="461" t="s">
        <v>212</v>
      </c>
      <c r="B104" s="459">
        <v>808.32</v>
      </c>
      <c r="D104" s="460"/>
    </row>
    <row r="105" ht="28.5" customHeight="1" spans="1:4">
      <c r="A105" s="462" t="s">
        <v>160</v>
      </c>
      <c r="B105" s="459">
        <v>94.08</v>
      </c>
      <c r="D105" s="460"/>
    </row>
    <row r="106" ht="28.5" customHeight="1" spans="1:4">
      <c r="A106" s="462" t="s">
        <v>161</v>
      </c>
      <c r="B106" s="459">
        <v>35.14</v>
      </c>
      <c r="D106" s="460"/>
    </row>
    <row r="107" ht="28.5" customHeight="1" spans="1:4">
      <c r="A107" s="462" t="s">
        <v>213</v>
      </c>
      <c r="B107" s="459">
        <v>317</v>
      </c>
      <c r="D107" s="460"/>
    </row>
    <row r="108" ht="28.5" customHeight="1" spans="1:4">
      <c r="A108" s="462" t="s">
        <v>166</v>
      </c>
      <c r="B108" s="459">
        <v>35.4</v>
      </c>
      <c r="D108" s="460"/>
    </row>
    <row r="109" ht="28.5" customHeight="1" spans="1:4">
      <c r="A109" s="462" t="s">
        <v>214</v>
      </c>
      <c r="B109" s="459">
        <v>326.7</v>
      </c>
      <c r="D109" s="460"/>
    </row>
    <row r="110" ht="28.5" customHeight="1" spans="1:4">
      <c r="A110" s="461" t="s">
        <v>215</v>
      </c>
      <c r="B110" s="459">
        <v>337.86</v>
      </c>
      <c r="D110" s="460"/>
    </row>
    <row r="111" ht="28.5" customHeight="1" spans="1:4">
      <c r="A111" s="462" t="s">
        <v>160</v>
      </c>
      <c r="B111" s="459">
        <v>100.26</v>
      </c>
      <c r="D111" s="460"/>
    </row>
    <row r="112" ht="28.5" customHeight="1" spans="1:4">
      <c r="A112" s="462" t="s">
        <v>216</v>
      </c>
      <c r="B112" s="459">
        <v>184.76</v>
      </c>
      <c r="D112" s="460"/>
    </row>
    <row r="113" ht="28.5" customHeight="1" spans="1:4">
      <c r="A113" s="462" t="s">
        <v>166</v>
      </c>
      <c r="B113" s="459">
        <v>47.83</v>
      </c>
      <c r="D113" s="460"/>
    </row>
    <row r="114" ht="28.5" customHeight="1" spans="1:4">
      <c r="A114" s="462" t="s">
        <v>217</v>
      </c>
      <c r="B114" s="459">
        <v>5</v>
      </c>
      <c r="D114" s="460"/>
    </row>
    <row r="115" ht="28.5" customHeight="1" spans="1:4">
      <c r="A115" s="461" t="s">
        <v>218</v>
      </c>
      <c r="B115" s="459"/>
      <c r="D115" s="460"/>
    </row>
    <row r="116" ht="28.5" customHeight="1" spans="1:4">
      <c r="A116" s="462" t="s">
        <v>166</v>
      </c>
      <c r="B116" s="459"/>
      <c r="D116" s="460"/>
    </row>
    <row r="117" ht="28.5" customHeight="1" spans="1:2">
      <c r="A117" s="464" t="s">
        <v>78</v>
      </c>
      <c r="B117" s="465">
        <v>0</v>
      </c>
    </row>
    <row r="118" ht="28.5" customHeight="1" spans="1:4">
      <c r="A118" s="458" t="s">
        <v>79</v>
      </c>
      <c r="B118" s="459">
        <v>238.41</v>
      </c>
      <c r="D118" s="460"/>
    </row>
    <row r="119" ht="28.5" customHeight="1" spans="1:4">
      <c r="A119" s="461" t="s">
        <v>219</v>
      </c>
      <c r="B119" s="459">
        <v>170</v>
      </c>
      <c r="D119" s="460"/>
    </row>
    <row r="120" ht="28.5" customHeight="1" spans="1:4">
      <c r="A120" s="462" t="s">
        <v>220</v>
      </c>
      <c r="B120" s="459">
        <v>45</v>
      </c>
      <c r="D120" s="460"/>
    </row>
    <row r="121" ht="28.5" customHeight="1" spans="1:4">
      <c r="A121" s="462" t="s">
        <v>221</v>
      </c>
      <c r="B121" s="459">
        <v>25</v>
      </c>
      <c r="D121" s="460"/>
    </row>
    <row r="122" ht="28.5" customHeight="1" spans="1:4">
      <c r="A122" s="462" t="s">
        <v>222</v>
      </c>
      <c r="B122" s="459">
        <v>100</v>
      </c>
      <c r="D122" s="460"/>
    </row>
    <row r="123" s="450" customFormat="1" ht="28.5" customHeight="1" spans="1:4">
      <c r="A123" s="461" t="s">
        <v>223</v>
      </c>
      <c r="B123" s="459">
        <v>68.41</v>
      </c>
      <c r="C123" s="450"/>
      <c r="D123" s="460"/>
    </row>
    <row r="124" ht="28.5" customHeight="1" spans="1:4">
      <c r="A124" s="462" t="s">
        <v>223</v>
      </c>
      <c r="B124" s="459">
        <v>68.41</v>
      </c>
      <c r="D124" s="460"/>
    </row>
    <row r="125" ht="28.5" customHeight="1" spans="1:4">
      <c r="A125" s="458" t="s">
        <v>80</v>
      </c>
      <c r="B125" s="459">
        <v>10562.24</v>
      </c>
      <c r="D125" s="460"/>
    </row>
    <row r="126" s="450" customFormat="1" ht="28.5" customHeight="1" spans="1:4">
      <c r="A126" s="461" t="s">
        <v>224</v>
      </c>
      <c r="B126" s="459">
        <v>39.06</v>
      </c>
      <c r="C126" s="450"/>
      <c r="D126" s="460"/>
    </row>
    <row r="127" ht="28.5" customHeight="1" spans="1:4">
      <c r="A127" s="462" t="s">
        <v>224</v>
      </c>
      <c r="B127" s="459">
        <v>39.06</v>
      </c>
      <c r="D127" s="460"/>
    </row>
    <row r="128" ht="28.5" customHeight="1" spans="1:4">
      <c r="A128" s="461" t="s">
        <v>225</v>
      </c>
      <c r="B128" s="459">
        <v>9215.19</v>
      </c>
      <c r="D128" s="460"/>
    </row>
    <row r="129" ht="28.5" customHeight="1" spans="1:4">
      <c r="A129" s="462" t="s">
        <v>160</v>
      </c>
      <c r="B129" s="459">
        <v>4757.23</v>
      </c>
      <c r="D129" s="460"/>
    </row>
    <row r="130" ht="28.5" customHeight="1" spans="1:4">
      <c r="A130" s="462" t="s">
        <v>161</v>
      </c>
      <c r="B130" s="459">
        <v>3770.02</v>
      </c>
      <c r="D130" s="460"/>
    </row>
    <row r="131" ht="28.5" customHeight="1" spans="1:4">
      <c r="A131" s="462" t="s">
        <v>226</v>
      </c>
      <c r="B131" s="459">
        <v>614.29</v>
      </c>
      <c r="D131" s="460"/>
    </row>
    <row r="132" ht="28.5" customHeight="1" spans="1:4">
      <c r="A132" s="462" t="s">
        <v>227</v>
      </c>
      <c r="B132" s="459">
        <v>20</v>
      </c>
      <c r="D132" s="460"/>
    </row>
    <row r="133" ht="28.5" customHeight="1" spans="1:4">
      <c r="A133" s="462" t="s">
        <v>228</v>
      </c>
      <c r="B133" s="459">
        <v>53.65</v>
      </c>
      <c r="D133" s="460"/>
    </row>
    <row r="134" ht="28.5" customHeight="1" spans="1:4">
      <c r="A134" s="461" t="s">
        <v>229</v>
      </c>
      <c r="B134" s="459"/>
      <c r="D134" s="460"/>
    </row>
    <row r="135" ht="28.5" customHeight="1" spans="1:4">
      <c r="A135" s="462" t="s">
        <v>160</v>
      </c>
      <c r="B135" s="459"/>
      <c r="D135" s="460"/>
    </row>
    <row r="136" ht="28.5" customHeight="1" spans="1:4">
      <c r="A136" s="461" t="s">
        <v>230</v>
      </c>
      <c r="B136" s="459">
        <v>978.66</v>
      </c>
      <c r="D136" s="460"/>
    </row>
    <row r="137" ht="28.5" customHeight="1" spans="1:4">
      <c r="A137" s="462" t="s">
        <v>160</v>
      </c>
      <c r="B137" s="459">
        <v>614.04</v>
      </c>
      <c r="D137" s="460"/>
    </row>
    <row r="138" ht="28.5" customHeight="1" spans="1:4">
      <c r="A138" s="462" t="s">
        <v>161</v>
      </c>
      <c r="B138" s="459">
        <v>2</v>
      </c>
      <c r="D138" s="460"/>
    </row>
    <row r="139" ht="28.5" customHeight="1" spans="1:4">
      <c r="A139" s="462" t="s">
        <v>231</v>
      </c>
      <c r="B139" s="459">
        <v>25</v>
      </c>
      <c r="D139" s="460"/>
    </row>
    <row r="140" ht="28.5" customHeight="1" spans="1:4">
      <c r="A140" s="462" t="s">
        <v>232</v>
      </c>
      <c r="B140" s="459">
        <v>3.57</v>
      </c>
      <c r="D140" s="460"/>
    </row>
    <row r="141" ht="28.5" customHeight="1" spans="1:4">
      <c r="A141" s="462" t="s">
        <v>233</v>
      </c>
      <c r="B141" s="459">
        <v>30.42</v>
      </c>
      <c r="D141" s="460"/>
    </row>
    <row r="142" ht="28.5" customHeight="1" spans="1:4">
      <c r="A142" s="462" t="s">
        <v>234</v>
      </c>
      <c r="B142" s="459">
        <v>89.17</v>
      </c>
      <c r="D142" s="460"/>
    </row>
    <row r="143" ht="28.5" customHeight="1" spans="1:4">
      <c r="A143" s="462" t="s">
        <v>235</v>
      </c>
      <c r="B143" s="459">
        <v>2.49</v>
      </c>
      <c r="D143" s="460"/>
    </row>
    <row r="144" ht="28.5" customHeight="1" spans="1:4">
      <c r="A144" s="462" t="s">
        <v>236</v>
      </c>
      <c r="B144" s="459">
        <v>81.57</v>
      </c>
      <c r="D144" s="460"/>
    </row>
    <row r="145" ht="28.5" customHeight="1" spans="1:4">
      <c r="A145" s="462" t="s">
        <v>166</v>
      </c>
      <c r="B145" s="459">
        <v>130.41</v>
      </c>
      <c r="D145" s="460"/>
    </row>
    <row r="146" ht="28.5" customHeight="1" spans="1:4">
      <c r="A146" s="461" t="s">
        <v>237</v>
      </c>
      <c r="B146" s="459"/>
      <c r="D146" s="460"/>
    </row>
    <row r="147" ht="28.5" customHeight="1" spans="1:4">
      <c r="A147" s="462" t="s">
        <v>238</v>
      </c>
      <c r="B147" s="459"/>
      <c r="D147" s="460"/>
    </row>
    <row r="148" s="450" customFormat="1" ht="28.5" customHeight="1" spans="1:4">
      <c r="A148" s="461" t="s">
        <v>239</v>
      </c>
      <c r="B148" s="459">
        <v>329.32</v>
      </c>
      <c r="C148" s="450"/>
      <c r="D148" s="460"/>
    </row>
    <row r="149" ht="28.5" customHeight="1" spans="1:4">
      <c r="A149" s="462" t="s">
        <v>239</v>
      </c>
      <c r="B149" s="459">
        <v>329.32</v>
      </c>
      <c r="D149" s="460"/>
    </row>
    <row r="150" ht="28.5" customHeight="1" spans="1:4">
      <c r="A150" s="458" t="s">
        <v>81</v>
      </c>
      <c r="B150" s="459">
        <v>58194.07</v>
      </c>
      <c r="D150" s="460"/>
    </row>
    <row r="151" ht="28.5" customHeight="1" spans="1:4">
      <c r="A151" s="461" t="s">
        <v>240</v>
      </c>
      <c r="B151" s="459">
        <v>4527.88</v>
      </c>
      <c r="D151" s="460"/>
    </row>
    <row r="152" ht="28.5" customHeight="1" spans="1:4">
      <c r="A152" s="462" t="s">
        <v>160</v>
      </c>
      <c r="B152" s="459">
        <v>193.3</v>
      </c>
      <c r="D152" s="460"/>
    </row>
    <row r="153" ht="28.5" customHeight="1" spans="1:4">
      <c r="A153" s="462" t="s">
        <v>241</v>
      </c>
      <c r="B153" s="459">
        <v>4334.59</v>
      </c>
      <c r="D153" s="460"/>
    </row>
    <row r="154" ht="28.5" customHeight="1" spans="1:4">
      <c r="A154" s="461" t="s">
        <v>242</v>
      </c>
      <c r="B154" s="459">
        <v>45286.12</v>
      </c>
      <c r="D154" s="460"/>
    </row>
    <row r="155" ht="28.5" customHeight="1" spans="1:4">
      <c r="A155" s="462" t="s">
        <v>243</v>
      </c>
      <c r="B155" s="459">
        <v>5226.75</v>
      </c>
      <c r="D155" s="460"/>
    </row>
    <row r="156" ht="28.5" customHeight="1" spans="1:4">
      <c r="A156" s="462" t="s">
        <v>244</v>
      </c>
      <c r="B156" s="459">
        <v>13482.86</v>
      </c>
      <c r="D156" s="460"/>
    </row>
    <row r="157" ht="28.5" customHeight="1" spans="1:4">
      <c r="A157" s="462" t="s">
        <v>245</v>
      </c>
      <c r="B157" s="459">
        <v>9139.59</v>
      </c>
      <c r="D157" s="460"/>
    </row>
    <row r="158" ht="28.5" customHeight="1" spans="1:4">
      <c r="A158" s="462" t="s">
        <v>246</v>
      </c>
      <c r="B158" s="459">
        <v>5785.36</v>
      </c>
      <c r="D158" s="460"/>
    </row>
    <row r="159" s="450" customFormat="1" ht="28.5" customHeight="1" spans="1:4">
      <c r="A159" s="462" t="s">
        <v>247</v>
      </c>
      <c r="B159" s="459">
        <v>46</v>
      </c>
      <c r="C159" s="450"/>
      <c r="D159" s="460"/>
    </row>
    <row r="160" ht="28.5" customHeight="1" spans="1:4">
      <c r="A160" s="462" t="s">
        <v>248</v>
      </c>
      <c r="B160" s="459">
        <v>11605.56</v>
      </c>
      <c r="D160" s="460"/>
    </row>
    <row r="161" ht="28.5" customHeight="1" spans="1:4">
      <c r="A161" s="461" t="s">
        <v>249</v>
      </c>
      <c r="B161" s="459">
        <v>2534.79</v>
      </c>
      <c r="D161" s="460"/>
    </row>
    <row r="162" ht="28.5" customHeight="1" spans="1:4">
      <c r="A162" s="462" t="s">
        <v>250</v>
      </c>
      <c r="B162" s="459">
        <v>2534.79</v>
      </c>
      <c r="D162" s="460"/>
    </row>
    <row r="163" ht="28.5" customHeight="1" spans="1:4">
      <c r="A163" s="462" t="s">
        <v>251</v>
      </c>
      <c r="B163" s="459"/>
      <c r="D163" s="460"/>
    </row>
    <row r="164" ht="28.5" customHeight="1" spans="1:4">
      <c r="A164" s="462" t="s">
        <v>252</v>
      </c>
      <c r="B164" s="459"/>
      <c r="D164" s="460"/>
    </row>
    <row r="165" ht="28.5" customHeight="1" spans="1:4">
      <c r="A165" s="461" t="s">
        <v>253</v>
      </c>
      <c r="B165" s="459"/>
      <c r="D165" s="460"/>
    </row>
    <row r="166" ht="28.5" customHeight="1" spans="1:4">
      <c r="A166" s="462" t="s">
        <v>254</v>
      </c>
      <c r="B166" s="459"/>
      <c r="D166" s="460"/>
    </row>
    <row r="167" ht="28.5" customHeight="1" spans="1:4">
      <c r="A167" s="461" t="s">
        <v>255</v>
      </c>
      <c r="B167" s="459">
        <v>548.97</v>
      </c>
      <c r="D167" s="460"/>
    </row>
    <row r="168" ht="28.5" customHeight="1" spans="1:4">
      <c r="A168" s="462" t="s">
        <v>256</v>
      </c>
      <c r="B168" s="459">
        <v>548.97</v>
      </c>
      <c r="D168" s="460"/>
    </row>
    <row r="169" ht="28.5" customHeight="1" spans="1:4">
      <c r="A169" s="461" t="s">
        <v>257</v>
      </c>
      <c r="B169" s="459">
        <v>785.61</v>
      </c>
      <c r="D169" s="460"/>
    </row>
    <row r="170" ht="28.5" customHeight="1" spans="1:4">
      <c r="A170" s="462" t="s">
        <v>258</v>
      </c>
      <c r="B170" s="459">
        <v>430.03</v>
      </c>
      <c r="D170" s="460"/>
    </row>
    <row r="171" ht="28.5" customHeight="1" spans="1:4">
      <c r="A171" s="462" t="s">
        <v>259</v>
      </c>
      <c r="B171" s="459">
        <v>228.03</v>
      </c>
      <c r="D171" s="460"/>
    </row>
    <row r="172" ht="28.5" customHeight="1" spans="1:4">
      <c r="A172" s="462" t="s">
        <v>260</v>
      </c>
      <c r="B172" s="459">
        <v>115</v>
      </c>
      <c r="D172" s="460"/>
    </row>
    <row r="173" ht="28.5" customHeight="1" spans="1:4">
      <c r="A173" s="462" t="s">
        <v>261</v>
      </c>
      <c r="B173" s="459">
        <v>12.55</v>
      </c>
      <c r="D173" s="460"/>
    </row>
    <row r="174" ht="28.5" customHeight="1" spans="1:4">
      <c r="A174" s="461" t="s">
        <v>262</v>
      </c>
      <c r="B174" s="459">
        <v>4401.82</v>
      </c>
      <c r="D174" s="460"/>
    </row>
    <row r="175" ht="28.5" customHeight="1" spans="1:4">
      <c r="A175" s="462" t="s">
        <v>263</v>
      </c>
      <c r="B175" s="459">
        <v>1649.34</v>
      </c>
      <c r="D175" s="460"/>
    </row>
    <row r="176" ht="28.5" customHeight="1" spans="1:4">
      <c r="A176" s="462" t="s">
        <v>264</v>
      </c>
      <c r="B176" s="459">
        <v>158.62</v>
      </c>
      <c r="D176" s="460"/>
    </row>
    <row r="177" s="451" customFormat="1" ht="28.5" customHeight="1" spans="1:6">
      <c r="A177" s="462" t="s">
        <v>265</v>
      </c>
      <c r="B177" s="459">
        <v>2593.85</v>
      </c>
      <c r="C177" s="450"/>
      <c r="D177" s="466"/>
      <c r="E177" s="451"/>
      <c r="F177" s="450"/>
    </row>
    <row r="178" ht="28.5" customHeight="1" spans="1:4">
      <c r="A178" s="461" t="s">
        <v>266</v>
      </c>
      <c r="B178" s="459">
        <v>108.87</v>
      </c>
      <c r="D178" s="460"/>
    </row>
    <row r="179" ht="28.5" customHeight="1" spans="1:4">
      <c r="A179" s="462" t="s">
        <v>266</v>
      </c>
      <c r="B179" s="459">
        <v>108.87</v>
      </c>
      <c r="D179" s="460"/>
    </row>
    <row r="180" ht="28.5" customHeight="1" spans="1:4">
      <c r="A180" s="458" t="s">
        <v>82</v>
      </c>
      <c r="B180" s="459">
        <v>2555.96</v>
      </c>
      <c r="D180" s="460"/>
    </row>
    <row r="181" ht="28.5" customHeight="1" spans="1:4">
      <c r="A181" s="461" t="s">
        <v>267</v>
      </c>
      <c r="B181" s="459">
        <v>186.58</v>
      </c>
      <c r="D181" s="460"/>
    </row>
    <row r="182" ht="28.5" customHeight="1" spans="1:4">
      <c r="A182" s="462" t="s">
        <v>160</v>
      </c>
      <c r="B182" s="459">
        <v>93.26</v>
      </c>
      <c r="D182" s="460"/>
    </row>
    <row r="183" ht="28.5" customHeight="1" spans="1:4">
      <c r="A183" s="462" t="s">
        <v>161</v>
      </c>
      <c r="B183" s="459"/>
      <c r="D183" s="460"/>
    </row>
    <row r="184" ht="28.5" customHeight="1" spans="1:4">
      <c r="A184" s="462" t="s">
        <v>268</v>
      </c>
      <c r="B184" s="459">
        <v>93.32</v>
      </c>
      <c r="D184" s="460"/>
    </row>
    <row r="185" ht="28.5" customHeight="1" spans="1:4">
      <c r="A185" s="461" t="s">
        <v>269</v>
      </c>
      <c r="B185" s="459"/>
      <c r="D185" s="460"/>
    </row>
    <row r="186" ht="28.5" customHeight="1" spans="1:4">
      <c r="A186" s="462" t="s">
        <v>270</v>
      </c>
      <c r="B186" s="459"/>
      <c r="D186" s="460"/>
    </row>
    <row r="187" ht="28.5" customHeight="1" spans="1:4">
      <c r="A187" s="461" t="s">
        <v>271</v>
      </c>
      <c r="B187" s="459">
        <v>28</v>
      </c>
      <c r="D187" s="460"/>
    </row>
    <row r="188" ht="28.5" customHeight="1" spans="1:4">
      <c r="A188" s="462" t="s">
        <v>272</v>
      </c>
      <c r="B188" s="459">
        <v>28</v>
      </c>
      <c r="D188" s="460"/>
    </row>
    <row r="189" ht="28.5" customHeight="1" spans="1:4">
      <c r="A189" s="461" t="s">
        <v>273</v>
      </c>
      <c r="B189" s="459">
        <v>1.8</v>
      </c>
      <c r="D189" s="460"/>
    </row>
    <row r="190" ht="28.5" customHeight="1" spans="1:4">
      <c r="A190" s="462" t="s">
        <v>274</v>
      </c>
      <c r="B190" s="459">
        <v>1.8</v>
      </c>
      <c r="D190" s="460"/>
    </row>
    <row r="191" ht="28.5" customHeight="1" spans="1:4">
      <c r="A191" s="461" t="s">
        <v>275</v>
      </c>
      <c r="B191" s="459">
        <v>238.89</v>
      </c>
      <c r="D191" s="460"/>
    </row>
    <row r="192" ht="28.5" customHeight="1" spans="1:4">
      <c r="A192" s="462" t="s">
        <v>276</v>
      </c>
      <c r="B192" s="459">
        <v>84.18</v>
      </c>
      <c r="D192" s="460"/>
    </row>
    <row r="193" s="450" customFormat="1" ht="28.5" customHeight="1" spans="1:4">
      <c r="A193" s="462" t="s">
        <v>277</v>
      </c>
      <c r="B193" s="459">
        <v>14.01</v>
      </c>
      <c r="C193" s="450"/>
      <c r="D193" s="460"/>
    </row>
    <row r="194" ht="28.5" customHeight="1" spans="1:4">
      <c r="A194" s="462" t="s">
        <v>278</v>
      </c>
      <c r="B194" s="459">
        <v>140.7</v>
      </c>
      <c r="D194" s="460"/>
    </row>
    <row r="195" ht="28.5" customHeight="1" spans="1:4">
      <c r="A195" s="461" t="s">
        <v>279</v>
      </c>
      <c r="B195" s="459">
        <v>2100.69</v>
      </c>
      <c r="D195" s="460"/>
    </row>
    <row r="196" ht="28.5" customHeight="1" spans="1:4">
      <c r="A196" s="458" t="s">
        <v>83</v>
      </c>
      <c r="B196" s="459">
        <v>4986.1</v>
      </c>
      <c r="D196" s="460"/>
    </row>
    <row r="197" ht="28.5" customHeight="1" spans="1:4">
      <c r="A197" s="461" t="s">
        <v>280</v>
      </c>
      <c r="B197" s="459">
        <v>1965.48</v>
      </c>
      <c r="D197" s="460"/>
    </row>
    <row r="198" ht="28.5" customHeight="1" spans="1:4">
      <c r="A198" s="462" t="s">
        <v>160</v>
      </c>
      <c r="B198" s="459">
        <v>178.3</v>
      </c>
      <c r="D198" s="460"/>
    </row>
    <row r="199" ht="28.5" customHeight="1" spans="1:4">
      <c r="A199" s="462" t="s">
        <v>161</v>
      </c>
      <c r="B199" s="459">
        <v>39.95</v>
      </c>
      <c r="D199" s="460"/>
    </row>
    <row r="200" ht="28.5" customHeight="1" spans="1:4">
      <c r="A200" s="462" t="s">
        <v>281</v>
      </c>
      <c r="B200" s="459">
        <v>69.81</v>
      </c>
      <c r="D200" s="460"/>
    </row>
    <row r="201" ht="28.5" customHeight="1" spans="1:4">
      <c r="A201" s="462" t="s">
        <v>282</v>
      </c>
      <c r="B201" s="459">
        <v>9.75</v>
      </c>
      <c r="D201" s="460"/>
    </row>
    <row r="202" ht="28.5" customHeight="1" spans="1:4">
      <c r="A202" s="462" t="s">
        <v>283</v>
      </c>
      <c r="B202" s="459"/>
      <c r="D202" s="460"/>
    </row>
    <row r="203" ht="28.5" customHeight="1" spans="1:4">
      <c r="A203" s="462" t="s">
        <v>284</v>
      </c>
      <c r="B203" s="459">
        <v>9.53</v>
      </c>
      <c r="D203" s="460"/>
    </row>
    <row r="204" ht="28.5" customHeight="1" spans="1:4">
      <c r="A204" s="462" t="s">
        <v>285</v>
      </c>
      <c r="B204" s="459">
        <v>115.06</v>
      </c>
      <c r="D204" s="460"/>
    </row>
    <row r="205" ht="28.5" customHeight="1" spans="1:4">
      <c r="A205" s="462" t="s">
        <v>286</v>
      </c>
      <c r="B205" s="459">
        <v>53</v>
      </c>
      <c r="D205" s="460"/>
    </row>
    <row r="206" ht="28.5" customHeight="1" spans="1:4">
      <c r="A206" s="462" t="s">
        <v>287</v>
      </c>
      <c r="B206" s="459">
        <v>2.37</v>
      </c>
      <c r="D206" s="460"/>
    </row>
    <row r="207" ht="28.5" customHeight="1" spans="1:4">
      <c r="A207" s="462" t="s">
        <v>288</v>
      </c>
      <c r="B207" s="459">
        <v>1487.71</v>
      </c>
      <c r="D207" s="460"/>
    </row>
    <row r="208" ht="28.5" customHeight="1" spans="1:4">
      <c r="A208" s="461" t="s">
        <v>289</v>
      </c>
      <c r="B208" s="459">
        <v>1125.05</v>
      </c>
      <c r="D208" s="460"/>
    </row>
    <row r="209" ht="28.5" customHeight="1" spans="1:4">
      <c r="A209" s="462" t="s">
        <v>290</v>
      </c>
      <c r="B209" s="459">
        <v>136.64</v>
      </c>
      <c r="D209" s="460"/>
    </row>
    <row r="210" ht="28.5" customHeight="1" spans="1:2">
      <c r="A210" s="462" t="s">
        <v>291</v>
      </c>
      <c r="B210" s="459">
        <v>988.41</v>
      </c>
    </row>
    <row r="211" ht="28.5" customHeight="1" spans="1:2">
      <c r="A211" s="461" t="s">
        <v>292</v>
      </c>
      <c r="B211" s="459">
        <v>128</v>
      </c>
    </row>
    <row r="212" ht="28.5" customHeight="1" spans="1:4">
      <c r="A212" s="462" t="s">
        <v>293</v>
      </c>
      <c r="B212" s="459">
        <v>8.13</v>
      </c>
      <c r="D212" s="460"/>
    </row>
    <row r="213" ht="28.5" customHeight="1" spans="1:4">
      <c r="A213" s="462" t="s">
        <v>294</v>
      </c>
      <c r="B213" s="459">
        <v>119.87</v>
      </c>
      <c r="D213" s="460"/>
    </row>
    <row r="214" ht="28.5" customHeight="1" spans="1:4">
      <c r="A214" s="461" t="s">
        <v>295</v>
      </c>
      <c r="B214" s="459">
        <v>597.64</v>
      </c>
      <c r="D214" s="460"/>
    </row>
    <row r="215" s="450" customFormat="1" ht="28.5" customHeight="1" spans="1:4">
      <c r="A215" s="462" t="s">
        <v>161</v>
      </c>
      <c r="B215" s="459"/>
      <c r="C215" s="450"/>
      <c r="D215" s="460"/>
    </row>
    <row r="216" ht="28.5" customHeight="1" spans="1:4">
      <c r="A216" s="462" t="s">
        <v>296</v>
      </c>
      <c r="B216" s="459">
        <v>435.36</v>
      </c>
      <c r="D216" s="460"/>
    </row>
    <row r="217" ht="28.5" customHeight="1" spans="1:4">
      <c r="A217" s="462" t="s">
        <v>297</v>
      </c>
      <c r="B217" s="459">
        <v>162.29</v>
      </c>
      <c r="D217" s="460"/>
    </row>
    <row r="218" ht="28.5" customHeight="1" spans="1:4">
      <c r="A218" s="461" t="s">
        <v>298</v>
      </c>
      <c r="B218" s="459">
        <v>1169.93</v>
      </c>
      <c r="D218" s="460"/>
    </row>
    <row r="219" ht="28.5" customHeight="1" spans="1:4">
      <c r="A219" s="462" t="s">
        <v>299</v>
      </c>
      <c r="B219" s="459"/>
      <c r="D219" s="460"/>
    </row>
    <row r="220" ht="28.5" customHeight="1" spans="1:4">
      <c r="A220" s="462" t="s">
        <v>298</v>
      </c>
      <c r="B220" s="459">
        <v>1169.93</v>
      </c>
      <c r="D220" s="460"/>
    </row>
    <row r="221" ht="28.5" customHeight="1" spans="1:4">
      <c r="A221" s="458" t="s">
        <v>84</v>
      </c>
      <c r="B221" s="459">
        <v>34178.88</v>
      </c>
      <c r="D221" s="460"/>
    </row>
    <row r="222" ht="28.5" customHeight="1" spans="1:4">
      <c r="A222" s="461" t="s">
        <v>300</v>
      </c>
      <c r="B222" s="459">
        <v>3976.49</v>
      </c>
      <c r="D222" s="460"/>
    </row>
    <row r="223" ht="28.5" customHeight="1" spans="1:4">
      <c r="A223" s="462" t="s">
        <v>160</v>
      </c>
      <c r="B223" s="459">
        <v>152.31</v>
      </c>
      <c r="D223" s="460"/>
    </row>
    <row r="224" ht="28.5" customHeight="1" spans="1:4">
      <c r="A224" s="462" t="s">
        <v>161</v>
      </c>
      <c r="B224" s="459"/>
      <c r="D224" s="460"/>
    </row>
    <row r="225" ht="28.5" customHeight="1" spans="1:4">
      <c r="A225" s="462" t="s">
        <v>301</v>
      </c>
      <c r="B225" s="459">
        <v>40</v>
      </c>
      <c r="D225" s="460"/>
    </row>
    <row r="226" ht="28.5" customHeight="1" spans="1:4">
      <c r="A226" s="462" t="s">
        <v>302</v>
      </c>
      <c r="B226" s="459">
        <v>2772.77</v>
      </c>
      <c r="D226" s="460"/>
    </row>
    <row r="227" ht="28.5" customHeight="1" spans="1:4">
      <c r="A227" s="462" t="s">
        <v>303</v>
      </c>
      <c r="B227" s="459">
        <v>2</v>
      </c>
      <c r="D227" s="460"/>
    </row>
    <row r="228" ht="28.5" customHeight="1" spans="1:4">
      <c r="A228" s="462" t="s">
        <v>304</v>
      </c>
      <c r="B228" s="459">
        <v>2</v>
      </c>
      <c r="D228" s="460"/>
    </row>
    <row r="229" ht="28.5" customHeight="1" spans="1:4">
      <c r="A229" s="462" t="s">
        <v>166</v>
      </c>
      <c r="B229" s="459">
        <v>556.65</v>
      </c>
      <c r="D229" s="460"/>
    </row>
    <row r="230" ht="28.5" customHeight="1" spans="1:4">
      <c r="A230" s="462" t="s">
        <v>305</v>
      </c>
      <c r="B230" s="459">
        <v>450.76</v>
      </c>
      <c r="D230" s="460"/>
    </row>
    <row r="231" ht="28.5" customHeight="1" spans="1:4">
      <c r="A231" s="461" t="s">
        <v>306</v>
      </c>
      <c r="B231" s="459">
        <v>2443.85</v>
      </c>
      <c r="D231" s="460"/>
    </row>
    <row r="232" ht="28.5" customHeight="1" spans="1:4">
      <c r="A232" s="462" t="s">
        <v>160</v>
      </c>
      <c r="B232" s="459">
        <v>146.42</v>
      </c>
      <c r="D232" s="460"/>
    </row>
    <row r="233" ht="28.5" customHeight="1" spans="1:4">
      <c r="A233" s="462" t="s">
        <v>307</v>
      </c>
      <c r="B233" s="459">
        <v>1575.72</v>
      </c>
      <c r="D233" s="460"/>
    </row>
    <row r="234" ht="28.5" customHeight="1" spans="1:4">
      <c r="A234" s="462" t="s">
        <v>308</v>
      </c>
      <c r="B234" s="459">
        <v>90.12</v>
      </c>
      <c r="D234" s="460"/>
    </row>
    <row r="235" ht="28.5" customHeight="1" spans="1:4">
      <c r="A235" s="462" t="s">
        <v>309</v>
      </c>
      <c r="B235" s="459">
        <v>470</v>
      </c>
      <c r="D235" s="460"/>
    </row>
    <row r="236" ht="28.5" customHeight="1" spans="1:4">
      <c r="A236" s="462" t="s">
        <v>310</v>
      </c>
      <c r="B236" s="459">
        <v>161.59</v>
      </c>
      <c r="D236" s="460"/>
    </row>
    <row r="237" ht="28.5" customHeight="1" spans="1:4">
      <c r="A237" s="461" t="s">
        <v>311</v>
      </c>
      <c r="B237" s="459">
        <v>10585.11</v>
      </c>
      <c r="D237" s="460"/>
    </row>
    <row r="238" ht="28.5" customHeight="1" spans="1:4">
      <c r="A238" s="462" t="s">
        <v>312</v>
      </c>
      <c r="B238" s="459">
        <v>1601.63</v>
      </c>
      <c r="D238" s="460"/>
    </row>
    <row r="239" ht="28.5" customHeight="1" spans="1:4">
      <c r="A239" s="462" t="s">
        <v>313</v>
      </c>
      <c r="B239" s="459"/>
      <c r="D239" s="460"/>
    </row>
    <row r="240" ht="28.5" customHeight="1" spans="1:4">
      <c r="A240" s="462" t="s">
        <v>314</v>
      </c>
      <c r="B240" s="459">
        <v>8933.49</v>
      </c>
      <c r="D240" s="460"/>
    </row>
    <row r="241" ht="28.5" customHeight="1" spans="1:4">
      <c r="A241" s="462" t="s">
        <v>315</v>
      </c>
      <c r="B241" s="459">
        <v>50</v>
      </c>
      <c r="D241" s="460"/>
    </row>
    <row r="242" ht="28.5" customHeight="1" spans="1:4">
      <c r="A242" s="462" t="s">
        <v>316</v>
      </c>
      <c r="B242" s="459"/>
      <c r="D242" s="460"/>
    </row>
    <row r="243" ht="28.5" customHeight="1" spans="1:4">
      <c r="A243" s="461" t="s">
        <v>317</v>
      </c>
      <c r="B243" s="459">
        <v>107.05</v>
      </c>
      <c r="D243" s="460"/>
    </row>
    <row r="244" ht="28.5" customHeight="1" spans="1:4">
      <c r="A244" s="462" t="s">
        <v>318</v>
      </c>
      <c r="B244" s="459">
        <v>50.05</v>
      </c>
      <c r="D244" s="460"/>
    </row>
    <row r="245" ht="28.5" customHeight="1" spans="1:4">
      <c r="A245" s="462" t="s">
        <v>319</v>
      </c>
      <c r="B245" s="459">
        <v>50</v>
      </c>
      <c r="D245" s="460"/>
    </row>
    <row r="246" ht="28.5" customHeight="1" spans="1:4">
      <c r="A246" s="462" t="s">
        <v>320</v>
      </c>
      <c r="B246" s="459">
        <v>7</v>
      </c>
      <c r="D246" s="460"/>
    </row>
    <row r="247" ht="28.5" customHeight="1" spans="1:4">
      <c r="A247" s="461" t="s">
        <v>321</v>
      </c>
      <c r="B247" s="459">
        <v>2133.62</v>
      </c>
      <c r="D247" s="460"/>
    </row>
    <row r="248" ht="28.5" customHeight="1" spans="1:4">
      <c r="A248" s="462" t="s">
        <v>322</v>
      </c>
      <c r="B248" s="459"/>
      <c r="D248" s="460"/>
    </row>
    <row r="249" ht="28.5" customHeight="1" spans="1:4">
      <c r="A249" s="462" t="s">
        <v>323</v>
      </c>
      <c r="B249" s="459">
        <v>364</v>
      </c>
      <c r="D249" s="460"/>
    </row>
    <row r="250" ht="28.5" customHeight="1" spans="1:4">
      <c r="A250" s="462" t="s">
        <v>324</v>
      </c>
      <c r="B250" s="459">
        <v>420.8</v>
      </c>
      <c r="D250" s="460"/>
    </row>
    <row r="251" ht="28.5" customHeight="1" spans="1:4">
      <c r="A251" s="462" t="s">
        <v>325</v>
      </c>
      <c r="B251" s="459"/>
      <c r="D251" s="460"/>
    </row>
    <row r="252" ht="28.5" customHeight="1" spans="1:4">
      <c r="A252" s="462" t="s">
        <v>326</v>
      </c>
      <c r="B252" s="459">
        <v>32.91</v>
      </c>
      <c r="D252" s="460"/>
    </row>
    <row r="253" ht="28.5" customHeight="1" spans="1:4">
      <c r="A253" s="462" t="s">
        <v>327</v>
      </c>
      <c r="B253" s="459">
        <v>1315.91</v>
      </c>
      <c r="D253" s="460"/>
    </row>
    <row r="254" ht="28.5" customHeight="1" spans="1:4">
      <c r="A254" s="461" t="s">
        <v>328</v>
      </c>
      <c r="B254" s="459">
        <v>330.63</v>
      </c>
      <c r="D254" s="460"/>
    </row>
    <row r="255" ht="28.5" customHeight="1" spans="1:4">
      <c r="A255" s="462" t="s">
        <v>329</v>
      </c>
      <c r="B255" s="459">
        <v>196.17</v>
      </c>
      <c r="D255" s="460"/>
    </row>
    <row r="256" ht="28.5" customHeight="1" spans="1:4">
      <c r="A256" s="462" t="s">
        <v>330</v>
      </c>
      <c r="B256" s="459"/>
      <c r="D256" s="460"/>
    </row>
    <row r="257" ht="28.5" customHeight="1" spans="1:4">
      <c r="A257" s="462" t="s">
        <v>331</v>
      </c>
      <c r="B257" s="459">
        <v>51.2</v>
      </c>
      <c r="D257" s="460"/>
    </row>
    <row r="258" ht="28.5" customHeight="1" spans="1:4">
      <c r="A258" s="462" t="s">
        <v>332</v>
      </c>
      <c r="B258" s="459">
        <v>83.26</v>
      </c>
      <c r="D258" s="460"/>
    </row>
    <row r="259" ht="28.5" customHeight="1" spans="1:4">
      <c r="A259" s="461" t="s">
        <v>333</v>
      </c>
      <c r="B259" s="459">
        <v>707.59</v>
      </c>
      <c r="D259" s="460"/>
    </row>
    <row r="260" ht="28.5" customHeight="1" spans="1:4">
      <c r="A260" s="462" t="s">
        <v>334</v>
      </c>
      <c r="B260" s="459"/>
      <c r="D260" s="460"/>
    </row>
    <row r="261" ht="28.5" customHeight="1" spans="1:4">
      <c r="A261" s="462" t="s">
        <v>335</v>
      </c>
      <c r="B261" s="459">
        <v>8.04</v>
      </c>
      <c r="D261" s="460"/>
    </row>
    <row r="262" ht="28.5" customHeight="1" spans="1:4">
      <c r="A262" s="462" t="s">
        <v>336</v>
      </c>
      <c r="B262" s="459">
        <v>48.62</v>
      </c>
      <c r="D262" s="460"/>
    </row>
    <row r="263" ht="24" customHeight="1" spans="1:4">
      <c r="A263" s="462" t="s">
        <v>337</v>
      </c>
      <c r="B263" s="459">
        <v>131.94</v>
      </c>
      <c r="D263" s="460"/>
    </row>
    <row r="264" ht="24" customHeight="1" spans="1:4">
      <c r="A264" s="462" t="s">
        <v>338</v>
      </c>
      <c r="B264" s="459">
        <v>453.15</v>
      </c>
      <c r="D264" s="460"/>
    </row>
    <row r="265" ht="24" customHeight="1" spans="1:4">
      <c r="A265" s="462" t="s">
        <v>339</v>
      </c>
      <c r="B265" s="459">
        <v>65.84</v>
      </c>
      <c r="D265" s="460"/>
    </row>
    <row r="266" ht="24" customHeight="1" spans="1:4">
      <c r="A266" s="461" t="s">
        <v>340</v>
      </c>
      <c r="B266" s="459">
        <v>1773.67</v>
      </c>
      <c r="D266" s="460"/>
    </row>
    <row r="267" ht="24" customHeight="1" spans="1:4">
      <c r="A267" s="462" t="s">
        <v>160</v>
      </c>
      <c r="B267" s="459">
        <v>83.91</v>
      </c>
      <c r="D267" s="460"/>
    </row>
    <row r="268" ht="24" customHeight="1" spans="1:4">
      <c r="A268" s="462" t="s">
        <v>341</v>
      </c>
      <c r="B268" s="459">
        <v>35</v>
      </c>
      <c r="D268" s="460"/>
    </row>
    <row r="269" ht="24" customHeight="1" spans="1:4">
      <c r="A269" s="462" t="s">
        <v>342</v>
      </c>
      <c r="B269" s="459">
        <v>1159.24</v>
      </c>
      <c r="D269" s="460"/>
    </row>
    <row r="270" s="450" customFormat="1" ht="24" customHeight="1" spans="1:4">
      <c r="A270" s="462" t="s">
        <v>343</v>
      </c>
      <c r="B270" s="459">
        <v>495.52</v>
      </c>
      <c r="C270" s="450"/>
      <c r="D270" s="460"/>
    </row>
    <row r="271" ht="24" customHeight="1" spans="1:4">
      <c r="A271" s="461" t="s">
        <v>344</v>
      </c>
      <c r="B271" s="459">
        <v>71.64</v>
      </c>
      <c r="D271" s="460"/>
    </row>
    <row r="272" ht="24" customHeight="1" spans="1:4">
      <c r="A272" s="462" t="s">
        <v>160</v>
      </c>
      <c r="B272" s="459">
        <v>62.13</v>
      </c>
      <c r="D272" s="460"/>
    </row>
    <row r="273" ht="24" customHeight="1" spans="1:4">
      <c r="A273" s="462" t="s">
        <v>161</v>
      </c>
      <c r="B273" s="459">
        <v>0.01</v>
      </c>
      <c r="D273" s="460"/>
    </row>
    <row r="274" ht="24" customHeight="1" spans="1:4">
      <c r="A274" s="462" t="s">
        <v>345</v>
      </c>
      <c r="B274" s="459">
        <v>9.5</v>
      </c>
      <c r="D274" s="460"/>
    </row>
    <row r="275" ht="24" customHeight="1" spans="1:4">
      <c r="A275" s="461" t="s">
        <v>346</v>
      </c>
      <c r="B275" s="459"/>
      <c r="D275" s="460"/>
    </row>
    <row r="276" ht="24" customHeight="1" spans="1:4">
      <c r="A276" s="462" t="s">
        <v>347</v>
      </c>
      <c r="B276" s="459"/>
      <c r="D276" s="460"/>
    </row>
    <row r="277" ht="24" customHeight="1" spans="1:4">
      <c r="A277" s="462" t="s">
        <v>348</v>
      </c>
      <c r="B277" s="459"/>
      <c r="D277" s="460"/>
    </row>
    <row r="278" ht="24" customHeight="1" spans="1:4">
      <c r="A278" s="461" t="s">
        <v>349</v>
      </c>
      <c r="B278" s="459"/>
      <c r="D278" s="460"/>
    </row>
    <row r="279" ht="24" customHeight="1" spans="1:4">
      <c r="A279" s="462" t="s">
        <v>350</v>
      </c>
      <c r="B279" s="459"/>
      <c r="D279" s="460"/>
    </row>
    <row r="280" ht="24" customHeight="1" spans="1:4">
      <c r="A280" s="462" t="s">
        <v>351</v>
      </c>
      <c r="B280" s="459"/>
      <c r="D280" s="460"/>
    </row>
    <row r="281" ht="24" customHeight="1" spans="1:4">
      <c r="A281" s="461" t="s">
        <v>352</v>
      </c>
      <c r="B281" s="459">
        <v>92.05</v>
      </c>
      <c r="D281" s="460"/>
    </row>
    <row r="282" ht="24" customHeight="1" spans="1:4">
      <c r="A282" s="462" t="s">
        <v>353</v>
      </c>
      <c r="B282" s="459">
        <v>11.72</v>
      </c>
      <c r="D282" s="460"/>
    </row>
    <row r="283" ht="24" customHeight="1" spans="1:4">
      <c r="A283" s="462" t="s">
        <v>354</v>
      </c>
      <c r="B283" s="459">
        <v>80.33</v>
      </c>
      <c r="D283" s="460"/>
    </row>
    <row r="284" ht="24" customHeight="1" spans="1:4">
      <c r="A284" s="461" t="s">
        <v>355</v>
      </c>
      <c r="B284" s="459">
        <v>293.84</v>
      </c>
      <c r="D284" s="460"/>
    </row>
    <row r="285" ht="24" customHeight="1" spans="1:4">
      <c r="A285" s="462" t="s">
        <v>160</v>
      </c>
      <c r="B285" s="459">
        <v>71.38</v>
      </c>
      <c r="D285" s="460"/>
    </row>
    <row r="286" ht="24" customHeight="1" spans="1:4">
      <c r="A286" s="462" t="s">
        <v>356</v>
      </c>
      <c r="B286" s="459">
        <v>40</v>
      </c>
      <c r="D286" s="460"/>
    </row>
    <row r="287" ht="24" customHeight="1" spans="1:4">
      <c r="A287" s="462" t="s">
        <v>166</v>
      </c>
      <c r="B287" s="459">
        <v>120.27</v>
      </c>
      <c r="D287" s="460"/>
    </row>
    <row r="288" ht="24" customHeight="1" spans="1:4">
      <c r="A288" s="462" t="s">
        <v>357</v>
      </c>
      <c r="B288" s="459">
        <v>62.2</v>
      </c>
      <c r="D288" s="460"/>
    </row>
    <row r="289" ht="24" customHeight="1" spans="1:4">
      <c r="A289" s="461" t="s">
        <v>358</v>
      </c>
      <c r="B289" s="459"/>
      <c r="D289" s="460"/>
    </row>
    <row r="290" ht="24" customHeight="1" spans="1:4">
      <c r="A290" s="462" t="s">
        <v>359</v>
      </c>
      <c r="B290" s="459"/>
      <c r="D290" s="460"/>
    </row>
    <row r="291" ht="24" customHeight="1" spans="1:4">
      <c r="A291" s="461" t="s">
        <v>360</v>
      </c>
      <c r="B291" s="459">
        <v>11663.35</v>
      </c>
      <c r="D291" s="460"/>
    </row>
    <row r="292" ht="24" customHeight="1" spans="1:4">
      <c r="A292" s="462" t="s">
        <v>360</v>
      </c>
      <c r="B292" s="459">
        <v>11663.35</v>
      </c>
      <c r="D292" s="460"/>
    </row>
    <row r="293" ht="24" customHeight="1" spans="1:4">
      <c r="A293" s="458" t="s">
        <v>85</v>
      </c>
      <c r="B293" s="459">
        <v>20186.21</v>
      </c>
      <c r="D293" s="460"/>
    </row>
    <row r="294" ht="24" customHeight="1" spans="1:4">
      <c r="A294" s="461" t="s">
        <v>361</v>
      </c>
      <c r="B294" s="459">
        <v>1840.31</v>
      </c>
      <c r="D294" s="460"/>
    </row>
    <row r="295" ht="24" customHeight="1" spans="1:4">
      <c r="A295" s="462" t="s">
        <v>160</v>
      </c>
      <c r="B295" s="459">
        <v>173.56</v>
      </c>
      <c r="D295" s="460"/>
    </row>
    <row r="296" ht="24" customHeight="1" spans="1:4">
      <c r="A296" s="462" t="s">
        <v>362</v>
      </c>
      <c r="B296" s="459">
        <v>1666.75</v>
      </c>
      <c r="D296" s="460"/>
    </row>
    <row r="297" ht="24" customHeight="1" spans="1:4">
      <c r="A297" s="461" t="s">
        <v>363</v>
      </c>
      <c r="B297" s="459">
        <v>1685.13</v>
      </c>
      <c r="D297" s="460"/>
    </row>
    <row r="298" ht="24" customHeight="1" spans="1:4">
      <c r="A298" s="462" t="s">
        <v>364</v>
      </c>
      <c r="B298" s="459">
        <v>1142.94</v>
      </c>
      <c r="D298" s="460"/>
    </row>
    <row r="299" ht="24" customHeight="1" spans="1:4">
      <c r="A299" s="462" t="s">
        <v>365</v>
      </c>
      <c r="B299" s="459">
        <v>509.62</v>
      </c>
      <c r="D299" s="460"/>
    </row>
    <row r="300" ht="24" customHeight="1" spans="1:4">
      <c r="A300" s="462" t="s">
        <v>366</v>
      </c>
      <c r="B300" s="459">
        <v>32.58</v>
      </c>
      <c r="D300" s="460"/>
    </row>
    <row r="301" ht="24" customHeight="1" spans="1:4">
      <c r="A301" s="461" t="s">
        <v>367</v>
      </c>
      <c r="B301" s="459">
        <v>2236.09</v>
      </c>
      <c r="D301" s="460"/>
    </row>
    <row r="302" ht="24" customHeight="1" spans="1:4">
      <c r="A302" s="462" t="s">
        <v>368</v>
      </c>
      <c r="B302" s="459">
        <v>1829.77</v>
      </c>
      <c r="D302" s="460"/>
    </row>
    <row r="303" ht="24" customHeight="1" spans="1:4">
      <c r="A303" s="462" t="s">
        <v>369</v>
      </c>
      <c r="B303" s="459">
        <v>406.32</v>
      </c>
      <c r="D303" s="460"/>
    </row>
    <row r="304" ht="24" customHeight="1" spans="1:4">
      <c r="A304" s="461" t="s">
        <v>370</v>
      </c>
      <c r="B304" s="459">
        <v>4873.33</v>
      </c>
      <c r="D304" s="460"/>
    </row>
    <row r="305" ht="24" customHeight="1" spans="1:4">
      <c r="A305" s="462" t="s">
        <v>371</v>
      </c>
      <c r="B305" s="459">
        <v>576.37</v>
      </c>
      <c r="D305" s="460"/>
    </row>
    <row r="306" ht="24" customHeight="1" spans="1:4">
      <c r="A306" s="462" t="s">
        <v>372</v>
      </c>
      <c r="B306" s="459">
        <v>207.9</v>
      </c>
      <c r="D306" s="460"/>
    </row>
    <row r="307" ht="24" customHeight="1" spans="1:4">
      <c r="A307" s="462" t="s">
        <v>373</v>
      </c>
      <c r="B307" s="459">
        <v>481.1</v>
      </c>
      <c r="D307" s="460"/>
    </row>
    <row r="308" ht="24" customHeight="1" spans="1:4">
      <c r="A308" s="462" t="s">
        <v>374</v>
      </c>
      <c r="B308" s="459">
        <v>2620.33</v>
      </c>
      <c r="D308" s="460"/>
    </row>
    <row r="309" ht="24" customHeight="1" spans="1:4">
      <c r="A309" s="462" t="s">
        <v>375</v>
      </c>
      <c r="B309" s="459">
        <v>519.71</v>
      </c>
      <c r="D309" s="460"/>
    </row>
    <row r="310" ht="24" customHeight="1" spans="1:4">
      <c r="A310" s="462" t="s">
        <v>376</v>
      </c>
      <c r="B310" s="459">
        <v>40.45</v>
      </c>
      <c r="D310" s="460"/>
    </row>
    <row r="311" ht="24" customHeight="1" spans="1:4">
      <c r="A311" s="462" t="s">
        <v>377</v>
      </c>
      <c r="B311" s="459">
        <v>427.46</v>
      </c>
      <c r="D311" s="460"/>
    </row>
    <row r="312" ht="24" customHeight="1" spans="1:4">
      <c r="A312" s="461" t="s">
        <v>378</v>
      </c>
      <c r="B312" s="459">
        <v>809.35</v>
      </c>
      <c r="D312" s="460"/>
    </row>
    <row r="313" ht="24" customHeight="1" spans="1:4">
      <c r="A313" s="462" t="s">
        <v>379</v>
      </c>
      <c r="B313" s="459">
        <v>49.19</v>
      </c>
      <c r="D313" s="460"/>
    </row>
    <row r="314" ht="24" customHeight="1" spans="1:4">
      <c r="A314" s="462" t="s">
        <v>380</v>
      </c>
      <c r="B314" s="459"/>
      <c r="D314" s="460"/>
    </row>
    <row r="315" ht="24" customHeight="1" spans="1:4">
      <c r="A315" s="462" t="s">
        <v>381</v>
      </c>
      <c r="B315" s="459">
        <v>760.16</v>
      </c>
      <c r="D315" s="460"/>
    </row>
    <row r="316" ht="24" customHeight="1" spans="1:4">
      <c r="A316" s="461" t="s">
        <v>382</v>
      </c>
      <c r="B316" s="459">
        <v>4873</v>
      </c>
      <c r="D316" s="460"/>
    </row>
    <row r="317" ht="24" customHeight="1" spans="1:4">
      <c r="A317" s="462" t="s">
        <v>383</v>
      </c>
      <c r="B317" s="459">
        <v>2302.53</v>
      </c>
      <c r="D317" s="460"/>
    </row>
    <row r="318" ht="24" customHeight="1" spans="1:4">
      <c r="A318" s="462" t="s">
        <v>384</v>
      </c>
      <c r="B318" s="459">
        <v>2568.47</v>
      </c>
      <c r="D318" s="460"/>
    </row>
    <row r="319" ht="24" customHeight="1" spans="1:4">
      <c r="A319" s="462" t="s">
        <v>385</v>
      </c>
      <c r="B319" s="459"/>
      <c r="D319" s="460"/>
    </row>
    <row r="320" s="450" customFormat="1" ht="24" customHeight="1" spans="1:4">
      <c r="A320" s="462" t="s">
        <v>386</v>
      </c>
      <c r="B320" s="459">
        <v>2</v>
      </c>
      <c r="C320" s="450"/>
      <c r="D320" s="460"/>
    </row>
    <row r="321" s="450" customFormat="1" ht="24" customHeight="1" spans="1:4">
      <c r="A321" s="461" t="s">
        <v>387</v>
      </c>
      <c r="B321" s="459">
        <v>1500</v>
      </c>
      <c r="C321" s="450"/>
      <c r="D321" s="460"/>
    </row>
    <row r="322" s="450" customFormat="1" ht="24" customHeight="1" spans="1:4">
      <c r="A322" s="462" t="s">
        <v>388</v>
      </c>
      <c r="B322" s="459">
        <v>1500</v>
      </c>
      <c r="C322" s="450"/>
      <c r="D322" s="460"/>
    </row>
    <row r="323" s="450" customFormat="1" ht="24" customHeight="1" spans="1:4">
      <c r="A323" s="461" t="s">
        <v>389</v>
      </c>
      <c r="B323" s="459">
        <v>81.47</v>
      </c>
      <c r="C323" s="450"/>
      <c r="D323" s="460"/>
    </row>
    <row r="324" s="450" customFormat="1" ht="24" customHeight="1" spans="1:4">
      <c r="A324" s="462" t="s">
        <v>390</v>
      </c>
      <c r="B324" s="459">
        <v>81.47</v>
      </c>
      <c r="C324" s="450"/>
      <c r="D324" s="460"/>
    </row>
    <row r="325" s="450" customFormat="1" ht="24" customHeight="1" spans="1:4">
      <c r="A325" s="461" t="s">
        <v>391</v>
      </c>
      <c r="B325" s="459">
        <v>401.4</v>
      </c>
      <c r="C325" s="450"/>
      <c r="D325" s="460"/>
    </row>
    <row r="326" s="450" customFormat="1" ht="24" customHeight="1" spans="1:4">
      <c r="A326" s="462" t="s">
        <v>160</v>
      </c>
      <c r="B326" s="459">
        <v>79.04</v>
      </c>
      <c r="C326" s="450"/>
      <c r="D326" s="460"/>
    </row>
    <row r="327" s="450" customFormat="1" ht="24" customHeight="1" spans="1:4">
      <c r="A327" s="462" t="s">
        <v>161</v>
      </c>
      <c r="B327" s="459">
        <v>12.52</v>
      </c>
      <c r="C327" s="450"/>
      <c r="D327" s="460"/>
    </row>
    <row r="328" s="450" customFormat="1" ht="24" customHeight="1" spans="1:4">
      <c r="A328" s="462" t="s">
        <v>392</v>
      </c>
      <c r="B328" s="459">
        <v>15</v>
      </c>
      <c r="C328" s="450"/>
      <c r="D328" s="460"/>
    </row>
    <row r="329" s="450" customFormat="1" ht="24" customHeight="1" spans="1:4">
      <c r="A329" s="462" t="s">
        <v>393</v>
      </c>
      <c r="B329" s="459">
        <v>15</v>
      </c>
      <c r="C329" s="450"/>
      <c r="D329" s="460"/>
    </row>
    <row r="330" s="450" customFormat="1" ht="24" customHeight="1" spans="1:4">
      <c r="A330" s="462" t="s">
        <v>166</v>
      </c>
      <c r="B330" s="459">
        <v>279.83</v>
      </c>
      <c r="C330" s="450"/>
      <c r="D330" s="460"/>
    </row>
    <row r="331" s="450" customFormat="1" ht="24" customHeight="1" spans="1:4">
      <c r="A331" s="461" t="s">
        <v>394</v>
      </c>
      <c r="B331" s="459">
        <v>378.59</v>
      </c>
      <c r="C331" s="450"/>
      <c r="D331" s="460"/>
    </row>
    <row r="332" s="450" customFormat="1" ht="24" customHeight="1" spans="1:4">
      <c r="A332" s="462" t="s">
        <v>395</v>
      </c>
      <c r="B332" s="459">
        <v>135</v>
      </c>
      <c r="C332" s="450"/>
      <c r="D332" s="460"/>
    </row>
    <row r="333" s="450" customFormat="1" ht="24" customHeight="1" spans="1:4">
      <c r="A333" s="462" t="s">
        <v>396</v>
      </c>
      <c r="B333" s="459">
        <v>243.59</v>
      </c>
      <c r="C333" s="450"/>
      <c r="D333" s="460"/>
    </row>
    <row r="334" s="450" customFormat="1" ht="24" customHeight="1" spans="1:4">
      <c r="A334" s="461" t="s">
        <v>397</v>
      </c>
      <c r="B334" s="459">
        <v>360.02</v>
      </c>
      <c r="C334" s="450"/>
      <c r="D334" s="460"/>
    </row>
    <row r="335" s="450" customFormat="1" ht="24" customHeight="1" spans="1:4">
      <c r="A335" s="462" t="s">
        <v>398</v>
      </c>
      <c r="B335" s="459">
        <v>360.02</v>
      </c>
      <c r="C335" s="450"/>
      <c r="D335" s="460"/>
    </row>
    <row r="336" s="450" customFormat="1" ht="24" customHeight="1" spans="1:4">
      <c r="A336" s="461" t="s">
        <v>399</v>
      </c>
      <c r="B336" s="459">
        <v>1147.52</v>
      </c>
      <c r="C336" s="450"/>
      <c r="D336" s="460"/>
    </row>
    <row r="337" s="450" customFormat="1" ht="24" customHeight="1" spans="1:4">
      <c r="A337" s="462" t="s">
        <v>399</v>
      </c>
      <c r="B337" s="459">
        <v>1147.52</v>
      </c>
      <c r="C337" s="450"/>
      <c r="D337" s="460"/>
    </row>
    <row r="338" s="450" customFormat="1" ht="24" customHeight="1" spans="1:4">
      <c r="A338" s="458" t="s">
        <v>86</v>
      </c>
      <c r="B338" s="459">
        <v>6517.14</v>
      </c>
      <c r="C338" s="450"/>
      <c r="D338" s="460"/>
    </row>
    <row r="339" s="450" customFormat="1" ht="24" customHeight="1" spans="1:4">
      <c r="A339" s="461" t="s">
        <v>400</v>
      </c>
      <c r="B339" s="459"/>
      <c r="C339" s="450"/>
      <c r="D339" s="460"/>
    </row>
    <row r="340" s="450" customFormat="1" ht="24" customHeight="1" spans="1:4">
      <c r="A340" s="462" t="s">
        <v>401</v>
      </c>
      <c r="B340" s="459"/>
      <c r="C340" s="450"/>
      <c r="D340" s="460"/>
    </row>
    <row r="341" s="450" customFormat="1" ht="24" customHeight="1" spans="1:4">
      <c r="A341" s="461" t="s">
        <v>402</v>
      </c>
      <c r="B341" s="459">
        <v>3910.65</v>
      </c>
      <c r="C341" s="450"/>
      <c r="D341" s="460"/>
    </row>
    <row r="342" s="450" customFormat="1" ht="24" customHeight="1" spans="1:4">
      <c r="A342" s="462" t="s">
        <v>403</v>
      </c>
      <c r="B342" s="459">
        <v>343.22</v>
      </c>
      <c r="C342" s="450"/>
      <c r="D342" s="460"/>
    </row>
    <row r="343" s="450" customFormat="1" ht="24" customHeight="1" spans="1:4">
      <c r="A343" s="462" t="s">
        <v>404</v>
      </c>
      <c r="B343" s="459">
        <v>381.05</v>
      </c>
      <c r="C343" s="450"/>
      <c r="D343" s="460"/>
    </row>
    <row r="344" s="450" customFormat="1" ht="24" customHeight="1" spans="1:4">
      <c r="A344" s="462" t="s">
        <v>405</v>
      </c>
      <c r="B344" s="459">
        <v>3186.38</v>
      </c>
      <c r="C344" s="450"/>
      <c r="D344" s="460"/>
    </row>
    <row r="345" s="450" customFormat="1" ht="24" customHeight="1" spans="1:4">
      <c r="A345" s="461" t="s">
        <v>406</v>
      </c>
      <c r="B345" s="459">
        <v>1249.54</v>
      </c>
      <c r="C345" s="450"/>
      <c r="D345" s="460"/>
    </row>
    <row r="346" s="450" customFormat="1" ht="24" customHeight="1" spans="1:4">
      <c r="A346" s="462" t="s">
        <v>407</v>
      </c>
      <c r="B346" s="459">
        <v>296.3</v>
      </c>
      <c r="C346" s="450"/>
      <c r="D346" s="460"/>
    </row>
    <row r="347" s="450" customFormat="1" ht="24" customHeight="1" spans="1:4">
      <c r="A347" s="462" t="s">
        <v>408</v>
      </c>
      <c r="B347" s="459">
        <v>16.52</v>
      </c>
      <c r="C347" s="450"/>
      <c r="D347" s="460"/>
    </row>
    <row r="348" s="450" customFormat="1" ht="24" customHeight="1" spans="1:4">
      <c r="A348" s="462" t="s">
        <v>409</v>
      </c>
      <c r="B348" s="459">
        <v>936.73</v>
      </c>
      <c r="C348" s="450"/>
      <c r="D348" s="460"/>
    </row>
    <row r="349" s="450" customFormat="1" ht="24" customHeight="1" spans="1:4">
      <c r="A349" s="461" t="s">
        <v>410</v>
      </c>
      <c r="B349" s="459">
        <v>1324.6</v>
      </c>
      <c r="C349" s="450"/>
      <c r="D349" s="460"/>
    </row>
    <row r="350" s="450" customFormat="1" ht="24" customHeight="1" spans="1:4">
      <c r="A350" s="462" t="s">
        <v>411</v>
      </c>
      <c r="B350" s="459">
        <v>1236.08</v>
      </c>
      <c r="C350" s="450"/>
      <c r="D350" s="460"/>
    </row>
    <row r="351" s="450" customFormat="1" ht="24" customHeight="1" spans="1:4">
      <c r="A351" s="462" t="s">
        <v>412</v>
      </c>
      <c r="B351" s="459">
        <v>88.52</v>
      </c>
      <c r="C351" s="450"/>
      <c r="D351" s="460"/>
    </row>
    <row r="352" s="450" customFormat="1" ht="24" customHeight="1" spans="1:4">
      <c r="A352" s="461" t="s">
        <v>413</v>
      </c>
      <c r="B352" s="459">
        <v>32.35</v>
      </c>
      <c r="C352" s="450"/>
      <c r="D352" s="460"/>
    </row>
    <row r="353" s="450" customFormat="1" ht="24" customHeight="1" spans="1:4">
      <c r="A353" s="462" t="s">
        <v>413</v>
      </c>
      <c r="B353" s="459">
        <v>32.35</v>
      </c>
      <c r="C353" s="450"/>
      <c r="D353" s="460"/>
    </row>
    <row r="354" s="450" customFormat="1" ht="24" customHeight="1" spans="1:4">
      <c r="A354" s="458" t="s">
        <v>87</v>
      </c>
      <c r="B354" s="459">
        <v>7678.87</v>
      </c>
      <c r="C354" s="450"/>
      <c r="D354" s="460"/>
    </row>
    <row r="355" s="450" customFormat="1" ht="24" customHeight="1" spans="1:4">
      <c r="A355" s="461" t="s">
        <v>414</v>
      </c>
      <c r="B355" s="459">
        <v>899.97</v>
      </c>
      <c r="C355" s="450"/>
      <c r="D355" s="460"/>
    </row>
    <row r="356" s="450" customFormat="1" ht="24" customHeight="1" spans="1:4">
      <c r="A356" s="462" t="s">
        <v>160</v>
      </c>
      <c r="B356" s="459">
        <v>148.68</v>
      </c>
      <c r="C356" s="450"/>
      <c r="D356" s="460"/>
    </row>
    <row r="357" s="450" customFormat="1" ht="24" customHeight="1" spans="1:4">
      <c r="A357" s="462" t="s">
        <v>415</v>
      </c>
      <c r="B357" s="459">
        <v>272.4</v>
      </c>
      <c r="C357" s="450"/>
      <c r="D357" s="460"/>
    </row>
    <row r="358" s="450" customFormat="1" ht="24" customHeight="1" spans="1:4">
      <c r="A358" s="462" t="s">
        <v>416</v>
      </c>
      <c r="B358" s="459">
        <v>277.44</v>
      </c>
      <c r="C358" s="450"/>
      <c r="D358" s="460"/>
    </row>
    <row r="359" s="450" customFormat="1" ht="24" customHeight="1" spans="1:4">
      <c r="A359" s="462" t="s">
        <v>417</v>
      </c>
      <c r="B359" s="459">
        <v>201.45</v>
      </c>
      <c r="C359" s="450"/>
      <c r="D359" s="460"/>
    </row>
    <row r="360" s="450" customFormat="1" ht="24" customHeight="1" spans="1:4">
      <c r="A360" s="461" t="s">
        <v>418</v>
      </c>
      <c r="B360" s="459">
        <v>418.58</v>
      </c>
      <c r="C360" s="450"/>
      <c r="D360" s="460"/>
    </row>
    <row r="361" s="450" customFormat="1" ht="24" customHeight="1" spans="1:4">
      <c r="A361" s="462" t="s">
        <v>418</v>
      </c>
      <c r="B361" s="459">
        <v>418.58</v>
      </c>
      <c r="C361" s="450"/>
      <c r="D361" s="460"/>
    </row>
    <row r="362" s="450" customFormat="1" ht="24" customHeight="1" spans="1:4">
      <c r="A362" s="461" t="s">
        <v>419</v>
      </c>
      <c r="B362" s="459">
        <v>54.18</v>
      </c>
      <c r="C362" s="450"/>
      <c r="D362" s="460"/>
    </row>
    <row r="363" s="450" customFormat="1" ht="24" customHeight="1" spans="1:4">
      <c r="A363" s="462" t="s">
        <v>420</v>
      </c>
      <c r="B363" s="459">
        <v>54.18</v>
      </c>
      <c r="C363" s="450"/>
      <c r="D363" s="460"/>
    </row>
    <row r="364" s="450" customFormat="1" ht="24" customHeight="1" spans="1:4">
      <c r="A364" s="461" t="s">
        <v>421</v>
      </c>
      <c r="B364" s="459">
        <v>4372.8</v>
      </c>
      <c r="C364" s="450"/>
      <c r="D364" s="460"/>
    </row>
    <row r="365" s="450" customFormat="1" ht="24" customHeight="1" spans="1:4">
      <c r="A365" s="462" t="s">
        <v>421</v>
      </c>
      <c r="B365" s="459">
        <v>4372.8</v>
      </c>
      <c r="C365" s="450"/>
      <c r="D365" s="460"/>
    </row>
    <row r="366" s="450" customFormat="1" ht="24" customHeight="1" spans="1:4">
      <c r="A366" s="461" t="s">
        <v>422</v>
      </c>
      <c r="B366" s="459">
        <v>1933.33</v>
      </c>
      <c r="C366" s="450"/>
      <c r="D366" s="460"/>
    </row>
    <row r="367" s="450" customFormat="1" ht="24" customHeight="1" spans="1:4">
      <c r="A367" s="462" t="s">
        <v>422</v>
      </c>
      <c r="B367" s="459">
        <v>1933.33</v>
      </c>
      <c r="C367" s="450"/>
      <c r="D367" s="460"/>
    </row>
    <row r="368" s="450" customFormat="1" ht="24" customHeight="1" spans="1:4">
      <c r="A368" s="458" t="s">
        <v>88</v>
      </c>
      <c r="B368" s="459">
        <v>54664.55</v>
      </c>
      <c r="C368" s="450"/>
      <c r="D368" s="460"/>
    </row>
    <row r="369" s="450" customFormat="1" ht="24" customHeight="1" spans="1:4">
      <c r="A369" s="461" t="s">
        <v>423</v>
      </c>
      <c r="B369" s="459">
        <v>14040.96</v>
      </c>
      <c r="C369" s="450"/>
      <c r="D369" s="460"/>
    </row>
    <row r="370" s="450" customFormat="1" ht="24" customHeight="1" spans="1:4">
      <c r="A370" s="462" t="s">
        <v>160</v>
      </c>
      <c r="B370" s="459">
        <v>1210.17</v>
      </c>
      <c r="C370" s="450"/>
      <c r="D370" s="460"/>
    </row>
    <row r="371" s="450" customFormat="1" ht="24" customHeight="1" spans="1:4">
      <c r="A371" s="462" t="s">
        <v>161</v>
      </c>
      <c r="B371" s="459">
        <v>20</v>
      </c>
      <c r="C371" s="450"/>
      <c r="D371" s="460"/>
    </row>
    <row r="372" s="450" customFormat="1" ht="24" customHeight="1" spans="1:4">
      <c r="A372" s="462" t="s">
        <v>166</v>
      </c>
      <c r="B372" s="459">
        <v>6278.53</v>
      </c>
      <c r="C372" s="450"/>
      <c r="D372" s="460"/>
    </row>
    <row r="373" s="450" customFormat="1" ht="24" customHeight="1" spans="1:4">
      <c r="A373" s="462" t="s">
        <v>424</v>
      </c>
      <c r="B373" s="459">
        <v>8</v>
      </c>
      <c r="C373" s="450"/>
      <c r="D373" s="460"/>
    </row>
    <row r="374" s="450" customFormat="1" ht="24" customHeight="1" spans="1:4">
      <c r="A374" s="462" t="s">
        <v>425</v>
      </c>
      <c r="B374" s="459">
        <v>11.14</v>
      </c>
      <c r="C374" s="450"/>
      <c r="D374" s="460"/>
    </row>
    <row r="375" s="450" customFormat="1" ht="24" customHeight="1" spans="1:4">
      <c r="A375" s="462" t="s">
        <v>426</v>
      </c>
      <c r="B375" s="459">
        <v>69.41</v>
      </c>
      <c r="C375" s="450"/>
      <c r="D375" s="460"/>
    </row>
    <row r="376" s="450" customFormat="1" ht="24" customHeight="1" spans="1:4">
      <c r="A376" s="462" t="s">
        <v>427</v>
      </c>
      <c r="B376" s="459">
        <v>35</v>
      </c>
      <c r="C376" s="450"/>
      <c r="D376" s="460"/>
    </row>
    <row r="377" s="450" customFormat="1" ht="24" customHeight="1" spans="1:4">
      <c r="A377" s="462" t="s">
        <v>428</v>
      </c>
      <c r="B377" s="459">
        <v>24.53</v>
      </c>
      <c r="C377" s="450"/>
      <c r="D377" s="460"/>
    </row>
    <row r="378" s="450" customFormat="1" ht="24" customHeight="1" spans="1:4">
      <c r="A378" s="462" t="s">
        <v>429</v>
      </c>
      <c r="B378" s="459">
        <v>134.79</v>
      </c>
      <c r="C378" s="450"/>
      <c r="D378" s="460"/>
    </row>
    <row r="379" s="450" customFormat="1" ht="24" customHeight="1" spans="1:4">
      <c r="A379" s="462" t="s">
        <v>430</v>
      </c>
      <c r="B379" s="459">
        <v>128.54</v>
      </c>
      <c r="C379" s="450"/>
      <c r="D379" s="460"/>
    </row>
    <row r="380" ht="24" customHeight="1" spans="1:4">
      <c r="A380" s="462" t="s">
        <v>431</v>
      </c>
      <c r="B380" s="459">
        <v>2462.74</v>
      </c>
      <c r="D380" s="460"/>
    </row>
    <row r="381" ht="24" customHeight="1" spans="1:4">
      <c r="A381" s="462" t="s">
        <v>432</v>
      </c>
      <c r="B381" s="459">
        <v>269.27</v>
      </c>
      <c r="D381" s="460"/>
    </row>
    <row r="382" ht="24" customHeight="1" spans="1:4">
      <c r="A382" s="462" t="s">
        <v>433</v>
      </c>
      <c r="B382" s="459">
        <v>12.25</v>
      </c>
      <c r="D382" s="460"/>
    </row>
    <row r="383" ht="24" customHeight="1" spans="1:4">
      <c r="A383" s="462" t="s">
        <v>434</v>
      </c>
      <c r="B383" s="459">
        <v>40</v>
      </c>
      <c r="D383" s="460"/>
    </row>
    <row r="384" ht="24" customHeight="1" spans="1:4">
      <c r="A384" s="462" t="s">
        <v>435</v>
      </c>
      <c r="B384" s="459"/>
      <c r="D384" s="460"/>
    </row>
    <row r="385" ht="24" customHeight="1" spans="1:4">
      <c r="A385" s="462" t="s">
        <v>436</v>
      </c>
      <c r="B385" s="459">
        <v>159.14</v>
      </c>
      <c r="D385" s="460"/>
    </row>
    <row r="386" ht="24" customHeight="1" spans="1:4">
      <c r="A386" s="462" t="s">
        <v>437</v>
      </c>
      <c r="B386" s="459">
        <v>3177.45</v>
      </c>
      <c r="D386" s="460"/>
    </row>
    <row r="387" ht="24" customHeight="1" spans="1:4">
      <c r="A387" s="461" t="s">
        <v>438</v>
      </c>
      <c r="B387" s="459">
        <v>2781.44</v>
      </c>
      <c r="D387" s="460"/>
    </row>
    <row r="388" ht="24" customHeight="1" spans="1:4">
      <c r="A388" s="462" t="s">
        <v>439</v>
      </c>
      <c r="B388" s="459">
        <v>2200.1</v>
      </c>
      <c r="D388" s="460"/>
    </row>
    <row r="389" s="450" customFormat="1" ht="22.5" customHeight="1" spans="1:4">
      <c r="A389" s="462" t="s">
        <v>440</v>
      </c>
      <c r="B389" s="459">
        <v>108.16</v>
      </c>
      <c r="C389" s="450"/>
      <c r="D389" s="460"/>
    </row>
    <row r="390" s="450" customFormat="1" ht="24" customHeight="1" spans="1:4">
      <c r="A390" s="462" t="s">
        <v>441</v>
      </c>
      <c r="B390" s="459">
        <v>28.96</v>
      </c>
      <c r="C390" s="450"/>
      <c r="D390" s="460"/>
    </row>
    <row r="391" ht="24" customHeight="1" spans="1:4">
      <c r="A391" s="462" t="s">
        <v>442</v>
      </c>
      <c r="B391" s="459">
        <v>99.61</v>
      </c>
      <c r="D391" s="460"/>
    </row>
    <row r="392" ht="24" customHeight="1" spans="1:4">
      <c r="A392" s="462" t="s">
        <v>443</v>
      </c>
      <c r="B392" s="459">
        <v>25.5</v>
      </c>
      <c r="D392" s="460"/>
    </row>
    <row r="393" ht="24" customHeight="1" spans="1:4">
      <c r="A393" s="462" t="s">
        <v>444</v>
      </c>
      <c r="B393" s="459"/>
      <c r="D393" s="460"/>
    </row>
    <row r="394" ht="24" customHeight="1" spans="1:4">
      <c r="A394" s="462" t="s">
        <v>445</v>
      </c>
      <c r="B394" s="459">
        <v>207.98</v>
      </c>
      <c r="D394" s="460"/>
    </row>
    <row r="395" ht="24" customHeight="1" spans="1:4">
      <c r="A395" s="462" t="s">
        <v>446</v>
      </c>
      <c r="B395" s="459">
        <v>0.08</v>
      </c>
      <c r="D395" s="460"/>
    </row>
    <row r="396" ht="24" customHeight="1" spans="1:4">
      <c r="A396" s="462" t="s">
        <v>447</v>
      </c>
      <c r="B396" s="459">
        <v>111.05</v>
      </c>
      <c r="D396" s="460"/>
    </row>
    <row r="397" ht="24" customHeight="1" spans="1:4">
      <c r="A397" s="461" t="s">
        <v>448</v>
      </c>
      <c r="B397" s="459">
        <v>3943.42</v>
      </c>
      <c r="D397" s="460"/>
    </row>
    <row r="398" ht="24" customHeight="1" spans="1:4">
      <c r="A398" s="462" t="s">
        <v>160</v>
      </c>
      <c r="B398" s="459">
        <v>547.3</v>
      </c>
      <c r="D398" s="460"/>
    </row>
    <row r="399" ht="24" customHeight="1" spans="1:4">
      <c r="A399" s="462" t="s">
        <v>449</v>
      </c>
      <c r="B399" s="459"/>
      <c r="D399" s="460"/>
    </row>
    <row r="400" ht="24" customHeight="1" spans="1:4">
      <c r="A400" s="462" t="s">
        <v>450</v>
      </c>
      <c r="B400" s="459">
        <v>255.66</v>
      </c>
      <c r="D400" s="460"/>
    </row>
    <row r="401" ht="24" customHeight="1" spans="1:4">
      <c r="A401" s="462" t="s">
        <v>451</v>
      </c>
      <c r="B401" s="459">
        <v>0.25</v>
      </c>
      <c r="D401" s="460"/>
    </row>
    <row r="402" ht="24" customHeight="1" spans="1:4">
      <c r="A402" s="462" t="s">
        <v>452</v>
      </c>
      <c r="B402" s="459">
        <v>85.86</v>
      </c>
      <c r="D402" s="460"/>
    </row>
    <row r="403" ht="24" customHeight="1" spans="1:4">
      <c r="A403" s="462" t="s">
        <v>453</v>
      </c>
      <c r="B403" s="459">
        <v>85.12</v>
      </c>
      <c r="D403" s="460"/>
    </row>
    <row r="404" s="450" customFormat="1" ht="24" customHeight="1" spans="1:4">
      <c r="A404" s="462" t="s">
        <v>454</v>
      </c>
      <c r="B404" s="459">
        <v>2</v>
      </c>
      <c r="C404" s="450"/>
      <c r="D404" s="460"/>
    </row>
    <row r="405" ht="24" customHeight="1" spans="1:4">
      <c r="A405" s="462" t="s">
        <v>455</v>
      </c>
      <c r="B405" s="459">
        <v>3.2</v>
      </c>
      <c r="D405" s="460"/>
    </row>
    <row r="406" ht="24" customHeight="1" spans="1:4">
      <c r="A406" s="462" t="s">
        <v>456</v>
      </c>
      <c r="B406" s="459">
        <v>97.37</v>
      </c>
      <c r="D406" s="460"/>
    </row>
    <row r="407" ht="24" customHeight="1" spans="1:4">
      <c r="A407" s="462" t="s">
        <v>457</v>
      </c>
      <c r="B407" s="459">
        <v>53.22</v>
      </c>
      <c r="D407" s="460"/>
    </row>
    <row r="408" ht="24" customHeight="1" spans="1:4">
      <c r="A408" s="462" t="s">
        <v>458</v>
      </c>
      <c r="B408" s="459">
        <v>125.46</v>
      </c>
      <c r="D408" s="460"/>
    </row>
    <row r="409" ht="24" customHeight="1" spans="1:4">
      <c r="A409" s="462" t="s">
        <v>459</v>
      </c>
      <c r="B409" s="459">
        <v>8</v>
      </c>
      <c r="D409" s="460"/>
    </row>
    <row r="410" ht="24" customHeight="1" spans="1:4">
      <c r="A410" s="462" t="s">
        <v>460</v>
      </c>
      <c r="B410" s="459">
        <v>5.28</v>
      </c>
      <c r="D410" s="460"/>
    </row>
    <row r="411" ht="24" customHeight="1" spans="1:4">
      <c r="A411" s="462" t="s">
        <v>461</v>
      </c>
      <c r="B411" s="459">
        <v>2.12</v>
      </c>
      <c r="D411" s="460"/>
    </row>
    <row r="412" ht="24" customHeight="1" spans="1:4">
      <c r="A412" s="462" t="s">
        <v>462</v>
      </c>
      <c r="B412" s="459">
        <v>1171</v>
      </c>
      <c r="D412" s="460"/>
    </row>
    <row r="413" ht="24" customHeight="1" spans="1:4">
      <c r="A413" s="462" t="s">
        <v>463</v>
      </c>
      <c r="B413" s="459">
        <v>5</v>
      </c>
      <c r="D413" s="460"/>
    </row>
    <row r="414" ht="24" customHeight="1" spans="1:4">
      <c r="A414" s="462" t="s">
        <v>464</v>
      </c>
      <c r="B414" s="459">
        <v>1496.58</v>
      </c>
      <c r="D414" s="460"/>
    </row>
    <row r="415" s="450" customFormat="1" ht="24" customHeight="1" spans="1:4">
      <c r="A415" s="461" t="s">
        <v>465</v>
      </c>
      <c r="B415" s="459">
        <v>24580.75</v>
      </c>
      <c r="C415" s="450"/>
      <c r="D415" s="460"/>
    </row>
    <row r="416" ht="24" customHeight="1" spans="1:4">
      <c r="A416" s="462" t="s">
        <v>466</v>
      </c>
      <c r="B416" s="459">
        <v>754.52</v>
      </c>
      <c r="D416" s="460"/>
    </row>
    <row r="417" ht="24" customHeight="1" spans="1:4">
      <c r="A417" s="462" t="s">
        <v>467</v>
      </c>
      <c r="B417" s="459">
        <v>23826.23</v>
      </c>
      <c r="D417" s="460"/>
    </row>
    <row r="418" ht="24" customHeight="1" spans="1:4">
      <c r="A418" s="461" t="s">
        <v>468</v>
      </c>
      <c r="B418" s="459">
        <v>7380.62</v>
      </c>
      <c r="D418" s="460"/>
    </row>
    <row r="419" ht="24" customHeight="1" spans="1:4">
      <c r="A419" s="462" t="s">
        <v>469</v>
      </c>
      <c r="B419" s="459">
        <v>747.1</v>
      </c>
      <c r="D419" s="460"/>
    </row>
    <row r="420" ht="24" customHeight="1" spans="1:4">
      <c r="A420" s="462" t="s">
        <v>470</v>
      </c>
      <c r="B420" s="459">
        <v>6633.52</v>
      </c>
      <c r="D420" s="460"/>
    </row>
    <row r="421" ht="24" customHeight="1" spans="1:4">
      <c r="A421" s="461" t="s">
        <v>471</v>
      </c>
      <c r="B421" s="459">
        <v>1515.55</v>
      </c>
      <c r="D421" s="460"/>
    </row>
    <row r="422" ht="24" customHeight="1" spans="1:4">
      <c r="A422" s="462" t="s">
        <v>472</v>
      </c>
      <c r="B422" s="459">
        <v>1358.35</v>
      </c>
      <c r="D422" s="460"/>
    </row>
    <row r="423" ht="24" customHeight="1" spans="1:4">
      <c r="A423" s="462" t="s">
        <v>473</v>
      </c>
      <c r="B423" s="459">
        <v>156.74</v>
      </c>
      <c r="D423" s="460"/>
    </row>
    <row r="424" ht="24" customHeight="1" spans="1:4">
      <c r="A424" s="462" t="s">
        <v>474</v>
      </c>
      <c r="B424" s="459">
        <v>0.46</v>
      </c>
      <c r="D424" s="460"/>
    </row>
    <row r="425" ht="24" customHeight="1" spans="1:4">
      <c r="A425" s="461" t="s">
        <v>475</v>
      </c>
      <c r="B425" s="459">
        <v>421.81</v>
      </c>
      <c r="D425" s="460"/>
    </row>
    <row r="426" s="450" customFormat="1" ht="24" customHeight="1" spans="1:4">
      <c r="A426" s="462" t="s">
        <v>475</v>
      </c>
      <c r="B426" s="459">
        <v>421.81</v>
      </c>
      <c r="C426" s="450"/>
      <c r="D426" s="460"/>
    </row>
    <row r="427" ht="24" customHeight="1" spans="1:4">
      <c r="A427" s="458" t="s">
        <v>89</v>
      </c>
      <c r="B427" s="459">
        <v>7231.38</v>
      </c>
      <c r="D427" s="460"/>
    </row>
    <row r="428" ht="24" customHeight="1" spans="1:4">
      <c r="A428" s="461" t="s">
        <v>476</v>
      </c>
      <c r="B428" s="459">
        <v>7078.11</v>
      </c>
      <c r="D428" s="460"/>
    </row>
    <row r="429" ht="24" customHeight="1" spans="1:4">
      <c r="A429" s="462" t="s">
        <v>160</v>
      </c>
      <c r="B429" s="459">
        <v>669.47</v>
      </c>
      <c r="D429" s="460"/>
    </row>
    <row r="430" ht="24" customHeight="1" spans="1:4">
      <c r="A430" s="462" t="s">
        <v>477</v>
      </c>
      <c r="B430" s="459">
        <v>260.82</v>
      </c>
      <c r="D430" s="460"/>
    </row>
    <row r="431" ht="24" customHeight="1" spans="1:4">
      <c r="A431" s="462" t="s">
        <v>478</v>
      </c>
      <c r="B431" s="459">
        <v>3350.63</v>
      </c>
      <c r="D431" s="460"/>
    </row>
    <row r="432" ht="24" customHeight="1" spans="1:4">
      <c r="A432" s="462" t="s">
        <v>479</v>
      </c>
      <c r="B432" s="459">
        <v>75.26</v>
      </c>
      <c r="D432" s="460"/>
    </row>
    <row r="433" ht="24" customHeight="1" spans="1:4">
      <c r="A433" s="462" t="s">
        <v>480</v>
      </c>
      <c r="B433" s="459">
        <v>408.55</v>
      </c>
      <c r="D433" s="460"/>
    </row>
    <row r="434" ht="24" customHeight="1" spans="1:4">
      <c r="A434" s="462" t="s">
        <v>481</v>
      </c>
      <c r="B434" s="459">
        <v>114.53</v>
      </c>
      <c r="D434" s="460"/>
    </row>
    <row r="435" ht="24" customHeight="1" spans="1:4">
      <c r="A435" s="462" t="s">
        <v>482</v>
      </c>
      <c r="B435" s="459">
        <v>11.7</v>
      </c>
      <c r="D435" s="460"/>
    </row>
    <row r="436" ht="24" customHeight="1" spans="1:4">
      <c r="A436" s="462" t="s">
        <v>483</v>
      </c>
      <c r="B436" s="459">
        <v>50</v>
      </c>
      <c r="D436" s="460"/>
    </row>
    <row r="437" ht="24" customHeight="1" spans="1:4">
      <c r="A437" s="462" t="s">
        <v>484</v>
      </c>
      <c r="B437" s="459">
        <v>2137.14</v>
      </c>
      <c r="D437" s="460"/>
    </row>
    <row r="438" ht="24" customHeight="1" spans="1:4">
      <c r="A438" s="461" t="s">
        <v>485</v>
      </c>
      <c r="B438" s="459">
        <v>153.27</v>
      </c>
      <c r="D438" s="460"/>
    </row>
    <row r="439" ht="24" customHeight="1" spans="1:4">
      <c r="A439" s="458" t="s">
        <v>90</v>
      </c>
      <c r="B439" s="459">
        <v>2724.77</v>
      </c>
      <c r="D439" s="460"/>
    </row>
    <row r="440" ht="24" customHeight="1" spans="1:4">
      <c r="A440" s="461" t="s">
        <v>486</v>
      </c>
      <c r="B440" s="459">
        <v>945.03</v>
      </c>
      <c r="D440" s="460"/>
    </row>
    <row r="441" ht="24" customHeight="1" spans="1:4">
      <c r="A441" s="462" t="s">
        <v>487</v>
      </c>
      <c r="B441" s="459">
        <v>46.91</v>
      </c>
      <c r="D441" s="460"/>
    </row>
    <row r="442" ht="24" customHeight="1" spans="1:4">
      <c r="A442" s="462" t="s">
        <v>488</v>
      </c>
      <c r="B442" s="459">
        <v>898.12</v>
      </c>
      <c r="D442" s="460"/>
    </row>
    <row r="443" ht="23" customHeight="1" spans="1:4">
      <c r="A443" s="461" t="s">
        <v>489</v>
      </c>
      <c r="B443" s="459">
        <v>182.13</v>
      </c>
      <c r="D443" s="460"/>
    </row>
    <row r="444" ht="23" customHeight="1" spans="1:4">
      <c r="A444" s="462" t="s">
        <v>490</v>
      </c>
      <c r="B444" s="459">
        <v>107.13</v>
      </c>
      <c r="D444" s="460"/>
    </row>
    <row r="445" ht="23" customHeight="1" spans="1:4">
      <c r="A445" s="462" t="s">
        <v>491</v>
      </c>
      <c r="B445" s="459">
        <v>75</v>
      </c>
      <c r="D445" s="460"/>
    </row>
    <row r="446" ht="23" customHeight="1" spans="1:4">
      <c r="A446" s="461" t="s">
        <v>492</v>
      </c>
      <c r="B446" s="459">
        <v>1597.61</v>
      </c>
      <c r="D446" s="460"/>
    </row>
    <row r="447" ht="23" customHeight="1" spans="1:4">
      <c r="A447" s="458" t="s">
        <v>91</v>
      </c>
      <c r="B447" s="459">
        <v>2193.08</v>
      </c>
      <c r="D447" s="460"/>
    </row>
    <row r="448" ht="23" customHeight="1" spans="1:4">
      <c r="A448" s="461" t="s">
        <v>493</v>
      </c>
      <c r="B448" s="459">
        <v>844.51</v>
      </c>
      <c r="D448" s="460"/>
    </row>
    <row r="449" ht="23" customHeight="1" spans="1:4">
      <c r="A449" s="462" t="s">
        <v>160</v>
      </c>
      <c r="B449" s="459">
        <v>149.98</v>
      </c>
      <c r="D449" s="460"/>
    </row>
    <row r="450" ht="23" customHeight="1" spans="1:4">
      <c r="A450" s="462" t="s">
        <v>161</v>
      </c>
      <c r="B450" s="459">
        <v>6</v>
      </c>
      <c r="D450" s="460"/>
    </row>
    <row r="451" ht="23" customHeight="1" spans="1:4">
      <c r="A451" s="462" t="s">
        <v>494</v>
      </c>
      <c r="B451" s="459">
        <v>688.53</v>
      </c>
      <c r="D451" s="460"/>
    </row>
    <row r="452" ht="23" customHeight="1" spans="1:4">
      <c r="A452" s="461" t="s">
        <v>495</v>
      </c>
      <c r="B452" s="459">
        <v>395.11</v>
      </c>
      <c r="D452" s="460"/>
    </row>
    <row r="453" ht="23" customHeight="1" spans="1:4">
      <c r="A453" s="461" t="s">
        <v>496</v>
      </c>
      <c r="B453" s="459">
        <v>953.46</v>
      </c>
      <c r="D453" s="460"/>
    </row>
    <row r="454" ht="23" customHeight="1" spans="1:4">
      <c r="A454" s="458" t="s">
        <v>92</v>
      </c>
      <c r="B454" s="459">
        <v>569.19</v>
      </c>
      <c r="D454" s="460"/>
    </row>
    <row r="455" ht="23" customHeight="1" spans="1:4">
      <c r="A455" s="461" t="s">
        <v>497</v>
      </c>
      <c r="B455" s="459">
        <v>388.82</v>
      </c>
      <c r="D455" s="460"/>
    </row>
    <row r="456" ht="23" customHeight="1" spans="1:4">
      <c r="A456" s="462" t="s">
        <v>498</v>
      </c>
      <c r="B456" s="459">
        <v>388.82</v>
      </c>
      <c r="D456" s="460"/>
    </row>
    <row r="457" ht="23" customHeight="1" spans="1:4">
      <c r="A457" s="461" t="s">
        <v>499</v>
      </c>
      <c r="B457" s="459">
        <v>180.37</v>
      </c>
      <c r="D457" s="460"/>
    </row>
    <row r="458" ht="23" customHeight="1" spans="1:4">
      <c r="A458" s="458" t="s">
        <v>93</v>
      </c>
      <c r="B458" s="465">
        <v>0</v>
      </c>
      <c r="D458" s="460"/>
    </row>
    <row r="459" ht="23" customHeight="1" spans="1:4">
      <c r="A459" s="458" t="s">
        <v>94</v>
      </c>
      <c r="B459" s="459">
        <v>1044.13</v>
      </c>
      <c r="D459" s="460"/>
    </row>
    <row r="460" ht="23" customHeight="1" spans="1:4">
      <c r="A460" s="461" t="s">
        <v>500</v>
      </c>
      <c r="B460" s="459">
        <v>895.45</v>
      </c>
      <c r="D460" s="460"/>
    </row>
    <row r="461" ht="23" customHeight="1" spans="1:4">
      <c r="A461" s="462" t="s">
        <v>160</v>
      </c>
      <c r="B461" s="459">
        <v>453.57</v>
      </c>
      <c r="D461" s="460"/>
    </row>
    <row r="462" ht="23" customHeight="1" spans="1:4">
      <c r="A462" s="462" t="s">
        <v>501</v>
      </c>
      <c r="B462" s="459"/>
      <c r="D462" s="460"/>
    </row>
    <row r="463" ht="23" customHeight="1" spans="1:4">
      <c r="A463" s="462" t="s">
        <v>502</v>
      </c>
      <c r="B463" s="459">
        <v>72.63</v>
      </c>
      <c r="D463" s="460"/>
    </row>
    <row r="464" ht="23" customHeight="1" spans="1:4">
      <c r="A464" s="462" t="s">
        <v>503</v>
      </c>
      <c r="B464" s="459">
        <v>164.68</v>
      </c>
      <c r="D464" s="460"/>
    </row>
    <row r="465" ht="23" customHeight="1" spans="1:4">
      <c r="A465" s="462" t="s">
        <v>504</v>
      </c>
      <c r="B465" s="459">
        <v>70.82</v>
      </c>
      <c r="D465" s="460"/>
    </row>
    <row r="466" ht="23" customHeight="1" spans="1:4">
      <c r="A466" s="462" t="s">
        <v>166</v>
      </c>
      <c r="B466" s="459">
        <v>14.73</v>
      </c>
      <c r="D466" s="460"/>
    </row>
    <row r="467" ht="23" customHeight="1" spans="1:4">
      <c r="A467" s="462" t="s">
        <v>505</v>
      </c>
      <c r="B467" s="459">
        <v>119.02</v>
      </c>
      <c r="D467" s="460"/>
    </row>
    <row r="468" ht="23" customHeight="1" spans="1:4">
      <c r="A468" s="461" t="s">
        <v>506</v>
      </c>
      <c r="B468" s="459">
        <v>148.69</v>
      </c>
      <c r="D468" s="460"/>
    </row>
    <row r="469" ht="23" customHeight="1" spans="1:4">
      <c r="A469" s="462" t="s">
        <v>507</v>
      </c>
      <c r="B469" s="459">
        <v>130.23</v>
      </c>
      <c r="D469" s="460"/>
    </row>
    <row r="470" ht="23" customHeight="1" spans="1:4">
      <c r="A470" s="462" t="s">
        <v>508</v>
      </c>
      <c r="B470" s="459">
        <v>18.46</v>
      </c>
      <c r="D470" s="460"/>
    </row>
    <row r="471" ht="23" customHeight="1" spans="1:4">
      <c r="A471" s="458" t="s">
        <v>95</v>
      </c>
      <c r="B471" s="459">
        <v>8022.23</v>
      </c>
      <c r="D471" s="460"/>
    </row>
    <row r="472" ht="23" customHeight="1" spans="1:4">
      <c r="A472" s="461" t="s">
        <v>509</v>
      </c>
      <c r="B472" s="459">
        <v>322.12</v>
      </c>
      <c r="D472" s="460"/>
    </row>
    <row r="473" ht="23" customHeight="1" spans="1:4">
      <c r="A473" s="462" t="s">
        <v>510</v>
      </c>
      <c r="B473" s="459">
        <v>43.25</v>
      </c>
      <c r="D473" s="460"/>
    </row>
    <row r="474" ht="23" customHeight="1" spans="1:4">
      <c r="A474" s="462" t="s">
        <v>511</v>
      </c>
      <c r="B474" s="459">
        <v>278.87</v>
      </c>
      <c r="D474" s="460"/>
    </row>
    <row r="475" ht="23" customHeight="1" spans="1:4">
      <c r="A475" s="461" t="s">
        <v>512</v>
      </c>
      <c r="B475" s="459">
        <v>7700.11</v>
      </c>
      <c r="D475" s="460"/>
    </row>
    <row r="476" ht="23" customHeight="1" spans="1:4">
      <c r="A476" s="462" t="s">
        <v>513</v>
      </c>
      <c r="B476" s="459">
        <v>7700.11</v>
      </c>
      <c r="D476" s="460"/>
    </row>
    <row r="477" ht="23" customHeight="1" spans="1:4">
      <c r="A477" s="458" t="s">
        <v>96</v>
      </c>
      <c r="B477" s="459">
        <v>581.69</v>
      </c>
      <c r="D477" s="460"/>
    </row>
    <row r="478" ht="23" customHeight="1" spans="1:4">
      <c r="A478" s="461" t="s">
        <v>514</v>
      </c>
      <c r="B478" s="459">
        <v>158.06</v>
      </c>
      <c r="D478" s="460"/>
    </row>
    <row r="479" ht="23" customHeight="1" spans="1:4">
      <c r="A479" s="461" t="s">
        <v>515</v>
      </c>
      <c r="B479" s="459">
        <v>405.57</v>
      </c>
      <c r="D479" s="460"/>
    </row>
    <row r="480" ht="23" customHeight="1" spans="1:4">
      <c r="A480" s="461" t="s">
        <v>516</v>
      </c>
      <c r="B480" s="459">
        <v>18.06</v>
      </c>
      <c r="D480" s="460"/>
    </row>
    <row r="481" ht="23" customHeight="1" spans="1:4">
      <c r="A481" s="458" t="s">
        <v>97</v>
      </c>
      <c r="B481" s="459">
        <v>4557.73</v>
      </c>
      <c r="D481" s="460"/>
    </row>
    <row r="482" ht="23" customHeight="1" spans="1:4">
      <c r="A482" s="461" t="s">
        <v>517</v>
      </c>
      <c r="B482" s="459">
        <v>1029.9</v>
      </c>
      <c r="D482" s="460"/>
    </row>
    <row r="483" ht="23" customHeight="1" spans="1:4">
      <c r="A483" s="462" t="s">
        <v>160</v>
      </c>
      <c r="B483" s="459">
        <v>389.86</v>
      </c>
      <c r="D483" s="460"/>
    </row>
    <row r="484" ht="23" customHeight="1" spans="1:4">
      <c r="A484" s="462" t="s">
        <v>161</v>
      </c>
      <c r="B484" s="459">
        <v>69.26</v>
      </c>
      <c r="D484" s="460"/>
    </row>
    <row r="485" ht="23" customHeight="1" spans="1:4">
      <c r="A485" s="462" t="s">
        <v>518</v>
      </c>
      <c r="B485" s="459">
        <v>5.18</v>
      </c>
      <c r="D485" s="460"/>
    </row>
    <row r="486" ht="23" customHeight="1" spans="1:4">
      <c r="A486" s="462" t="s">
        <v>519</v>
      </c>
      <c r="B486" s="459">
        <v>104.78</v>
      </c>
      <c r="D486" s="460"/>
    </row>
    <row r="487" ht="23" customHeight="1" spans="1:4">
      <c r="A487" s="462" t="s">
        <v>520</v>
      </c>
      <c r="B487" s="459">
        <v>52.15</v>
      </c>
      <c r="D487" s="460"/>
    </row>
    <row r="488" ht="23" customHeight="1" spans="1:4">
      <c r="A488" s="462" t="s">
        <v>521</v>
      </c>
      <c r="B488" s="459">
        <v>0.8</v>
      </c>
      <c r="D488" s="460"/>
    </row>
    <row r="489" ht="23" customHeight="1" spans="1:4">
      <c r="A489" s="462" t="s">
        <v>166</v>
      </c>
      <c r="B489" s="459">
        <v>167.55</v>
      </c>
      <c r="D489" s="460"/>
    </row>
    <row r="490" ht="23" customHeight="1" spans="1:4">
      <c r="A490" s="462" t="s">
        <v>522</v>
      </c>
      <c r="B490" s="459">
        <v>240.3</v>
      </c>
      <c r="D490" s="460"/>
    </row>
    <row r="491" ht="23" customHeight="1" spans="1:4">
      <c r="A491" s="461" t="s">
        <v>523</v>
      </c>
      <c r="B491" s="459">
        <v>2807.92</v>
      </c>
      <c r="D491" s="460"/>
    </row>
    <row r="492" ht="23" customHeight="1" spans="1:4">
      <c r="A492" s="462" t="s">
        <v>160</v>
      </c>
      <c r="B492" s="459">
        <v>2721.81</v>
      </c>
      <c r="D492" s="460"/>
    </row>
    <row r="493" ht="23" customHeight="1" spans="1:4">
      <c r="A493" s="462" t="s">
        <v>524</v>
      </c>
      <c r="B493" s="459">
        <v>73.24</v>
      </c>
      <c r="D493" s="460"/>
    </row>
    <row r="494" ht="23" customHeight="1" spans="1:4">
      <c r="A494" s="462" t="s">
        <v>525</v>
      </c>
      <c r="B494" s="459">
        <v>12.87</v>
      </c>
      <c r="D494" s="460"/>
    </row>
    <row r="495" ht="23" customHeight="1" spans="1:4">
      <c r="A495" s="461" t="s">
        <v>526</v>
      </c>
      <c r="B495" s="459">
        <v>10.84</v>
      </c>
      <c r="D495" s="460"/>
    </row>
    <row r="496" ht="23" customHeight="1" spans="1:4">
      <c r="A496" s="462" t="s">
        <v>527</v>
      </c>
      <c r="B496" s="459">
        <v>10.84</v>
      </c>
      <c r="D496" s="460"/>
    </row>
    <row r="497" ht="23" customHeight="1" spans="1:4">
      <c r="A497" s="461" t="s">
        <v>528</v>
      </c>
      <c r="B497" s="459">
        <v>559.86</v>
      </c>
      <c r="D497" s="460"/>
    </row>
    <row r="498" ht="23" customHeight="1" spans="1:4">
      <c r="A498" s="462" t="s">
        <v>529</v>
      </c>
      <c r="B498" s="459">
        <v>539.86</v>
      </c>
      <c r="D498" s="460"/>
    </row>
    <row r="499" ht="23" customHeight="1" spans="1:4">
      <c r="A499" s="462" t="s">
        <v>530</v>
      </c>
      <c r="B499" s="459"/>
      <c r="D499" s="460"/>
    </row>
    <row r="500" ht="23" customHeight="1" spans="1:4">
      <c r="A500" s="462" t="s">
        <v>531</v>
      </c>
      <c r="B500" s="459">
        <v>20</v>
      </c>
      <c r="D500" s="460"/>
    </row>
    <row r="501" ht="23" customHeight="1" spans="1:4">
      <c r="A501" s="461" t="s">
        <v>532</v>
      </c>
      <c r="B501" s="459">
        <v>149.22</v>
      </c>
      <c r="D501" s="460"/>
    </row>
    <row r="502" ht="23" customHeight="1" spans="1:4">
      <c r="A502" s="462" t="s">
        <v>533</v>
      </c>
      <c r="B502" s="459">
        <v>149.22</v>
      </c>
      <c r="D502" s="460"/>
    </row>
    <row r="503" ht="23" customHeight="1" spans="1:4">
      <c r="A503" s="458" t="s">
        <v>98</v>
      </c>
      <c r="B503" s="459">
        <v>3000</v>
      </c>
      <c r="D503" s="460"/>
    </row>
    <row r="504" ht="23" customHeight="1" spans="1:4">
      <c r="A504" s="458" t="s">
        <v>99</v>
      </c>
      <c r="B504" s="459">
        <v>24968</v>
      </c>
      <c r="D504" s="460"/>
    </row>
    <row r="505" ht="23" customHeight="1" spans="1:4">
      <c r="A505" s="458" t="s">
        <v>100</v>
      </c>
      <c r="B505" s="459">
        <v>8510</v>
      </c>
      <c r="D505" s="460"/>
    </row>
    <row r="506" ht="23" customHeight="1" spans="1:4">
      <c r="A506" s="461" t="s">
        <v>534</v>
      </c>
      <c r="B506" s="459">
        <v>8500</v>
      </c>
      <c r="D506" s="460"/>
    </row>
    <row r="507" ht="23" customHeight="1" spans="1:4">
      <c r="A507" s="462" t="s">
        <v>535</v>
      </c>
      <c r="B507" s="459">
        <v>10</v>
      </c>
      <c r="D507" s="460"/>
    </row>
    <row r="508" ht="23" customHeight="1" spans="1:4">
      <c r="A508" s="458" t="s">
        <v>101</v>
      </c>
      <c r="B508" s="459">
        <v>0</v>
      </c>
      <c r="D508" s="460"/>
    </row>
    <row r="509" ht="23" customHeight="1" spans="1:4">
      <c r="A509" s="461"/>
      <c r="B509" s="459"/>
      <c r="D509" s="460"/>
    </row>
    <row r="510" ht="23" customHeight="1" spans="1:4">
      <c r="A510" s="462" t="s">
        <v>102</v>
      </c>
      <c r="B510" s="459">
        <f>SUM(B5,B118,B125,B150,B180,B196,B221,B293,B338,B368,B471,B354,B427,B439,B447,B454,B459,B477,B481,B503,B504,B505)</f>
        <v>294043.82</v>
      </c>
      <c r="D510" s="460"/>
    </row>
    <row r="557" spans="2:2">
      <c r="B557" s="452">
        <f>293914+130</f>
        <v>294044</v>
      </c>
    </row>
  </sheetData>
  <autoFilter xmlns:etc="http://www.wps.cn/officeDocument/2017/etCustomData" ref="A4:F555" etc:filterBottomFollowUsedRange="0">
    <extLst/>
  </autoFilter>
  <mergeCells count="1">
    <mergeCell ref="A2:B2"/>
  </mergeCells>
  <printOptions horizontalCentered="1"/>
  <pageMargins left="0.590277777777778" right="0.590277777777778" top="0.786805555555556" bottom="0.786805555555556" header="0.5" footer="0.5"/>
  <pageSetup paperSize="9" scale="10" orientation="portrait"/>
  <headerFooter/>
  <colBreaks count="1" manualBreakCount="1">
    <brk id="2" max="65537"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H92"/>
  <sheetViews>
    <sheetView showZeros="0" view="pageBreakPreview" zoomScale="85" zoomScaleNormal="100" workbookViewId="0">
      <selection activeCell="H32" sqref="H32"/>
    </sheetView>
  </sheetViews>
  <sheetFormatPr defaultColWidth="9" defaultRowHeight="14.25"/>
  <cols>
    <col min="1" max="1" width="40.375" style="426" customWidth="1"/>
    <col min="2" max="2" width="15.625" style="426" customWidth="1"/>
    <col min="3" max="3" width="40.375" style="426" customWidth="1"/>
    <col min="4" max="4" width="15.625" style="426" customWidth="1"/>
    <col min="5" max="16384" width="9" style="426"/>
  </cols>
  <sheetData>
    <row r="1" s="420" customFormat="1" ht="24" customHeight="1" spans="1:242">
      <c r="A1" s="427" t="s">
        <v>536</v>
      </c>
      <c r="B1" s="427"/>
      <c r="C1" s="427"/>
      <c r="D1" s="427"/>
      <c r="E1" s="427"/>
      <c r="F1" s="427"/>
      <c r="G1" s="427"/>
      <c r="H1" s="427"/>
      <c r="I1" s="427"/>
      <c r="J1" s="427"/>
      <c r="K1" s="427"/>
      <c r="L1" s="427"/>
      <c r="M1" s="427"/>
      <c r="N1" s="427"/>
      <c r="O1" s="427"/>
      <c r="P1" s="427"/>
      <c r="Q1" s="427"/>
      <c r="R1" s="427"/>
      <c r="S1" s="427"/>
      <c r="T1" s="427"/>
      <c r="U1" s="427"/>
      <c r="V1" s="427"/>
      <c r="W1" s="427"/>
      <c r="X1" s="427"/>
      <c r="Y1" s="427"/>
      <c r="Z1" s="427"/>
      <c r="AA1" s="427"/>
      <c r="AB1" s="427"/>
      <c r="AC1" s="427"/>
      <c r="AD1" s="427"/>
      <c r="AE1" s="427"/>
      <c r="AF1" s="427"/>
      <c r="AG1" s="427"/>
      <c r="AH1" s="427"/>
      <c r="AI1" s="427"/>
      <c r="AJ1" s="427"/>
      <c r="AK1" s="427"/>
      <c r="AL1" s="427"/>
      <c r="AM1" s="427"/>
      <c r="AN1" s="427"/>
      <c r="AO1" s="427"/>
      <c r="AP1" s="427"/>
      <c r="AQ1" s="427"/>
      <c r="AR1" s="427"/>
      <c r="AS1" s="427"/>
      <c r="AT1" s="427"/>
      <c r="AU1" s="427"/>
      <c r="AV1" s="427"/>
      <c r="AW1" s="427"/>
      <c r="AX1" s="427"/>
      <c r="AY1" s="427"/>
      <c r="AZ1" s="427"/>
      <c r="BA1" s="427"/>
      <c r="BB1" s="427"/>
      <c r="BC1" s="427"/>
      <c r="BD1" s="427"/>
      <c r="BE1" s="427"/>
      <c r="BF1" s="427"/>
      <c r="BG1" s="427"/>
      <c r="BH1" s="427"/>
      <c r="BI1" s="427"/>
      <c r="BJ1" s="427"/>
      <c r="BK1" s="427"/>
      <c r="BL1" s="427"/>
      <c r="BM1" s="427"/>
      <c r="BN1" s="427"/>
      <c r="BO1" s="427"/>
      <c r="BP1" s="427"/>
      <c r="BQ1" s="427"/>
      <c r="BR1" s="427"/>
      <c r="BS1" s="427"/>
      <c r="BT1" s="427"/>
      <c r="BU1" s="427"/>
      <c r="BV1" s="427"/>
      <c r="BW1" s="427"/>
      <c r="BX1" s="427"/>
      <c r="BY1" s="427"/>
      <c r="BZ1" s="427"/>
      <c r="CA1" s="427"/>
      <c r="CB1" s="427"/>
      <c r="CC1" s="427"/>
      <c r="CD1" s="427"/>
      <c r="CE1" s="427"/>
      <c r="CF1" s="427"/>
      <c r="CG1" s="427"/>
      <c r="CH1" s="427"/>
      <c r="CI1" s="427"/>
      <c r="CJ1" s="427"/>
      <c r="CK1" s="427"/>
      <c r="CL1" s="427"/>
      <c r="CM1" s="427"/>
      <c r="CN1" s="427"/>
      <c r="CO1" s="427"/>
      <c r="CP1" s="427"/>
      <c r="CQ1" s="427"/>
      <c r="CR1" s="427"/>
      <c r="CS1" s="427"/>
      <c r="CT1" s="427"/>
      <c r="CU1" s="427"/>
      <c r="CV1" s="427"/>
      <c r="CW1" s="427"/>
      <c r="CX1" s="427"/>
      <c r="CY1" s="427"/>
      <c r="CZ1" s="427"/>
      <c r="DA1" s="427"/>
      <c r="DB1" s="427"/>
      <c r="DC1" s="427"/>
      <c r="DD1" s="427"/>
      <c r="DE1" s="427"/>
      <c r="DF1" s="427"/>
      <c r="DG1" s="427"/>
      <c r="DH1" s="427"/>
      <c r="DI1" s="427"/>
      <c r="DJ1" s="427"/>
      <c r="DK1" s="427"/>
      <c r="DL1" s="427"/>
      <c r="DM1" s="427"/>
      <c r="DN1" s="427"/>
      <c r="DO1" s="427"/>
      <c r="DP1" s="427"/>
      <c r="DQ1" s="427"/>
      <c r="DR1" s="427"/>
      <c r="DS1" s="427"/>
      <c r="DT1" s="427"/>
      <c r="DU1" s="427"/>
      <c r="DV1" s="427"/>
      <c r="DW1" s="427"/>
      <c r="DX1" s="427"/>
      <c r="DY1" s="427"/>
      <c r="DZ1" s="427"/>
      <c r="EA1" s="427"/>
      <c r="EB1" s="427"/>
      <c r="EC1" s="427"/>
      <c r="ED1" s="427"/>
      <c r="EE1" s="427"/>
      <c r="EF1" s="427"/>
      <c r="EG1" s="427"/>
      <c r="EH1" s="427"/>
      <c r="EI1" s="427"/>
      <c r="EJ1" s="427"/>
      <c r="EK1" s="427"/>
      <c r="EL1" s="427"/>
      <c r="EM1" s="427"/>
      <c r="EN1" s="427"/>
      <c r="EO1" s="427"/>
      <c r="EP1" s="427"/>
      <c r="EQ1" s="427"/>
      <c r="ER1" s="427"/>
      <c r="ES1" s="427"/>
      <c r="ET1" s="427"/>
      <c r="EU1" s="427"/>
      <c r="EV1" s="427"/>
      <c r="EW1" s="427"/>
      <c r="EX1" s="427"/>
      <c r="EY1" s="427"/>
      <c r="EZ1" s="427"/>
      <c r="FA1" s="427"/>
      <c r="FB1" s="427"/>
      <c r="FC1" s="427"/>
      <c r="FD1" s="427"/>
      <c r="FE1" s="427"/>
      <c r="FF1" s="427"/>
      <c r="FG1" s="427"/>
      <c r="FH1" s="427"/>
      <c r="FI1" s="427"/>
      <c r="FJ1" s="427"/>
      <c r="FK1" s="427"/>
      <c r="FL1" s="427"/>
      <c r="FM1" s="427"/>
      <c r="FN1" s="427"/>
      <c r="FO1" s="427"/>
      <c r="FP1" s="427"/>
      <c r="FQ1" s="427"/>
      <c r="FR1" s="427"/>
      <c r="FS1" s="427"/>
      <c r="FT1" s="427"/>
      <c r="FU1" s="427"/>
      <c r="FV1" s="427"/>
      <c r="FW1" s="427"/>
      <c r="FX1" s="427"/>
      <c r="FY1" s="427"/>
      <c r="FZ1" s="427"/>
      <c r="GA1" s="427"/>
      <c r="GB1" s="427"/>
      <c r="GC1" s="427"/>
      <c r="GD1" s="427"/>
      <c r="GE1" s="427"/>
      <c r="GF1" s="427"/>
      <c r="GG1" s="427"/>
      <c r="GH1" s="427"/>
      <c r="GI1" s="427"/>
      <c r="GJ1" s="427"/>
      <c r="GK1" s="427"/>
      <c r="GL1" s="427"/>
      <c r="GM1" s="427"/>
      <c r="GN1" s="427"/>
      <c r="GO1" s="427"/>
      <c r="GP1" s="427"/>
      <c r="GQ1" s="427"/>
      <c r="GR1" s="427"/>
      <c r="GS1" s="427"/>
      <c r="GT1" s="427"/>
      <c r="GU1" s="427"/>
      <c r="GV1" s="427"/>
      <c r="GW1" s="427"/>
      <c r="GX1" s="427"/>
      <c r="GY1" s="427"/>
      <c r="GZ1" s="427"/>
      <c r="HA1" s="427"/>
      <c r="HB1" s="427"/>
      <c r="HC1" s="427"/>
      <c r="HD1" s="427"/>
      <c r="HE1" s="427"/>
      <c r="HF1" s="427"/>
      <c r="HG1" s="427"/>
      <c r="HH1" s="427"/>
      <c r="HI1" s="427"/>
      <c r="HJ1" s="427"/>
      <c r="HK1" s="427"/>
      <c r="HL1" s="427"/>
      <c r="HM1" s="427"/>
      <c r="HN1" s="427"/>
      <c r="HO1" s="427"/>
      <c r="HP1" s="427"/>
      <c r="HQ1" s="427"/>
      <c r="HR1" s="427"/>
      <c r="HS1" s="427"/>
      <c r="HT1" s="427"/>
      <c r="HU1" s="427"/>
      <c r="HV1" s="427"/>
      <c r="HW1" s="427"/>
      <c r="HX1" s="427"/>
      <c r="HY1" s="427"/>
      <c r="HZ1" s="427"/>
      <c r="IA1" s="427"/>
      <c r="IB1" s="427"/>
      <c r="IC1" s="427"/>
      <c r="ID1" s="427"/>
      <c r="IE1" s="427"/>
      <c r="IF1" s="427"/>
      <c r="IG1" s="427"/>
      <c r="IH1" s="427"/>
    </row>
    <row r="2" s="421" customFormat="1" ht="42" customHeight="1" spans="1:4">
      <c r="A2" s="428" t="s">
        <v>537</v>
      </c>
      <c r="B2" s="429"/>
      <c r="C2" s="429"/>
      <c r="D2" s="429"/>
    </row>
    <row r="3" s="422" customFormat="1" ht="27" customHeight="1" spans="2:4">
      <c r="B3" s="138"/>
      <c r="C3" s="138"/>
      <c r="D3" s="138" t="s">
        <v>40</v>
      </c>
    </row>
    <row r="4" s="423" customFormat="1" ht="26.1" customHeight="1" spans="1:242">
      <c r="A4" s="430" t="s">
        <v>538</v>
      </c>
      <c r="B4" s="431" t="s">
        <v>42</v>
      </c>
      <c r="C4" s="139" t="s">
        <v>539</v>
      </c>
      <c r="D4" s="432" t="s">
        <v>42</v>
      </c>
      <c r="E4" s="426"/>
      <c r="F4" s="426"/>
      <c r="G4" s="426"/>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Q4" s="426"/>
      <c r="AR4" s="426"/>
      <c r="AS4" s="426"/>
      <c r="AT4" s="426"/>
      <c r="AU4" s="426"/>
      <c r="AV4" s="426"/>
      <c r="AW4" s="426"/>
      <c r="AX4" s="426"/>
      <c r="AY4" s="426"/>
      <c r="AZ4" s="426"/>
      <c r="BA4" s="426"/>
      <c r="BB4" s="426"/>
      <c r="BC4" s="426"/>
      <c r="BD4" s="426"/>
      <c r="BE4" s="426"/>
      <c r="BF4" s="426"/>
      <c r="BG4" s="426"/>
      <c r="BH4" s="426"/>
      <c r="BI4" s="426"/>
      <c r="BJ4" s="426"/>
      <c r="BK4" s="426"/>
      <c r="BL4" s="426"/>
      <c r="BM4" s="426"/>
      <c r="BN4" s="426"/>
      <c r="BO4" s="426"/>
      <c r="BP4" s="426"/>
      <c r="BQ4" s="426"/>
      <c r="BR4" s="426"/>
      <c r="BS4" s="426"/>
      <c r="BT4" s="426"/>
      <c r="BU4" s="426"/>
      <c r="BV4" s="426"/>
      <c r="BW4" s="426"/>
      <c r="BX4" s="426"/>
      <c r="BY4" s="426"/>
      <c r="BZ4" s="426"/>
      <c r="CA4" s="426"/>
      <c r="CB4" s="426"/>
      <c r="CC4" s="426"/>
      <c r="CD4" s="426"/>
      <c r="CE4" s="426"/>
      <c r="CF4" s="426"/>
      <c r="CG4" s="426"/>
      <c r="CH4" s="426"/>
      <c r="CI4" s="426"/>
      <c r="CJ4" s="426"/>
      <c r="CK4" s="426"/>
      <c r="CL4" s="426"/>
      <c r="CM4" s="426"/>
      <c r="CN4" s="426"/>
      <c r="CO4" s="426"/>
      <c r="CP4" s="426"/>
      <c r="CQ4" s="426"/>
      <c r="CR4" s="426"/>
      <c r="CS4" s="426"/>
      <c r="CT4" s="426"/>
      <c r="CU4" s="426"/>
      <c r="CV4" s="426"/>
      <c r="CW4" s="426"/>
      <c r="CX4" s="426"/>
      <c r="CY4" s="426"/>
      <c r="CZ4" s="426"/>
      <c r="DA4" s="426"/>
      <c r="DB4" s="426"/>
      <c r="DC4" s="426"/>
      <c r="DD4" s="426"/>
      <c r="DE4" s="426"/>
      <c r="DF4" s="426"/>
      <c r="DG4" s="426"/>
      <c r="DH4" s="426"/>
      <c r="DI4" s="426"/>
      <c r="DJ4" s="426"/>
      <c r="DK4" s="426"/>
      <c r="DL4" s="426"/>
      <c r="DM4" s="426"/>
      <c r="DN4" s="426"/>
      <c r="DO4" s="426"/>
      <c r="DP4" s="426"/>
      <c r="DQ4" s="426"/>
      <c r="DR4" s="426"/>
      <c r="DS4" s="426"/>
      <c r="DT4" s="426"/>
      <c r="DU4" s="426"/>
      <c r="DV4" s="426"/>
      <c r="DW4" s="426"/>
      <c r="DX4" s="426"/>
      <c r="DY4" s="426"/>
      <c r="DZ4" s="426"/>
      <c r="EA4" s="426"/>
      <c r="EB4" s="426"/>
      <c r="EC4" s="426"/>
      <c r="ED4" s="426"/>
      <c r="EE4" s="426"/>
      <c r="EF4" s="426"/>
      <c r="EG4" s="426"/>
      <c r="EH4" s="426"/>
      <c r="EI4" s="426"/>
      <c r="EJ4" s="426"/>
      <c r="EK4" s="426"/>
      <c r="EL4" s="426"/>
      <c r="EM4" s="426"/>
      <c r="EN4" s="426"/>
      <c r="EO4" s="426"/>
      <c r="EP4" s="426"/>
      <c r="EQ4" s="426"/>
      <c r="ER4" s="426"/>
      <c r="ES4" s="426"/>
      <c r="ET4" s="426"/>
      <c r="EU4" s="426"/>
      <c r="EV4" s="426"/>
      <c r="EW4" s="426"/>
      <c r="EX4" s="426"/>
      <c r="EY4" s="426"/>
      <c r="EZ4" s="426"/>
      <c r="FA4" s="426"/>
      <c r="FB4" s="426"/>
      <c r="FC4" s="426"/>
      <c r="FD4" s="426"/>
      <c r="FE4" s="426"/>
      <c r="FF4" s="426"/>
      <c r="FG4" s="426"/>
      <c r="FH4" s="426"/>
      <c r="FI4" s="426"/>
      <c r="FJ4" s="426"/>
      <c r="FK4" s="426"/>
      <c r="FL4" s="426"/>
      <c r="FM4" s="426"/>
      <c r="FN4" s="426"/>
      <c r="FO4" s="426"/>
      <c r="FP4" s="426"/>
      <c r="FQ4" s="426"/>
      <c r="FR4" s="426"/>
      <c r="FS4" s="426"/>
      <c r="FT4" s="426"/>
      <c r="FU4" s="426"/>
      <c r="FV4" s="426"/>
      <c r="FW4" s="426"/>
      <c r="FX4" s="426"/>
      <c r="FY4" s="426"/>
      <c r="FZ4" s="426"/>
      <c r="GA4" s="426"/>
      <c r="GB4" s="426"/>
      <c r="GC4" s="426"/>
      <c r="GD4" s="426"/>
      <c r="GE4" s="426"/>
      <c r="GF4" s="426"/>
      <c r="GG4" s="426"/>
      <c r="GH4" s="426"/>
      <c r="GI4" s="426"/>
      <c r="GJ4" s="426"/>
      <c r="GK4" s="426"/>
      <c r="GL4" s="426"/>
      <c r="GM4" s="426"/>
      <c r="GN4" s="426"/>
      <c r="GO4" s="426"/>
      <c r="GP4" s="426"/>
      <c r="GQ4" s="426"/>
      <c r="GR4" s="426"/>
      <c r="GS4" s="426"/>
      <c r="GT4" s="426"/>
      <c r="GU4" s="426"/>
      <c r="GV4" s="426"/>
      <c r="GW4" s="426"/>
      <c r="GX4" s="426"/>
      <c r="GY4" s="426"/>
      <c r="GZ4" s="426"/>
      <c r="HA4" s="426"/>
      <c r="HB4" s="426"/>
      <c r="HC4" s="426"/>
      <c r="HD4" s="426"/>
      <c r="HE4" s="426"/>
      <c r="HF4" s="426"/>
      <c r="HG4" s="426"/>
      <c r="HH4" s="426"/>
      <c r="HI4" s="426"/>
      <c r="HJ4" s="426"/>
      <c r="HK4" s="426"/>
      <c r="HL4" s="426"/>
      <c r="HM4" s="426"/>
      <c r="HN4" s="426"/>
      <c r="HO4" s="426"/>
      <c r="HP4" s="426"/>
      <c r="HQ4" s="426"/>
      <c r="HR4" s="426"/>
      <c r="HS4" s="426"/>
      <c r="HT4" s="426"/>
      <c r="HU4" s="426"/>
      <c r="HV4" s="426"/>
      <c r="HW4" s="426"/>
      <c r="HX4" s="426"/>
      <c r="HY4" s="426"/>
      <c r="HZ4" s="426"/>
      <c r="IA4" s="426"/>
      <c r="IB4" s="426"/>
      <c r="IC4" s="426"/>
      <c r="ID4" s="426"/>
      <c r="IE4" s="426"/>
      <c r="IF4" s="426"/>
      <c r="IG4" s="426"/>
      <c r="IH4" s="426"/>
    </row>
    <row r="5" s="424" customFormat="1" ht="24" customHeight="1" spans="1:4">
      <c r="A5" s="433" t="s">
        <v>107</v>
      </c>
      <c r="B5" s="255">
        <f>'4.2026年屏山县级一般公共预算收入预算表'!B32</f>
        <v>130800</v>
      </c>
      <c r="C5" s="433" t="s">
        <v>108</v>
      </c>
      <c r="D5" s="434">
        <f>'2.2026年屏山县一般公共预算支出预算表'!B32</f>
        <v>294044</v>
      </c>
    </row>
    <row r="6" s="424" customFormat="1" ht="24" customHeight="1" spans="1:4">
      <c r="A6" s="433" t="s">
        <v>109</v>
      </c>
      <c r="B6" s="434">
        <f>B7+B14+B15+B29</f>
        <v>182529</v>
      </c>
      <c r="C6" s="433" t="s">
        <v>110</v>
      </c>
      <c r="D6" s="434">
        <f>D11</f>
        <v>16535</v>
      </c>
    </row>
    <row r="7" s="424" customFormat="1" ht="24" customHeight="1" spans="1:4">
      <c r="A7" s="435" t="s">
        <v>111</v>
      </c>
      <c r="B7" s="436">
        <f>SUM(B8:B10)</f>
        <v>107165</v>
      </c>
      <c r="C7" s="435" t="s">
        <v>540</v>
      </c>
      <c r="D7" s="434"/>
    </row>
    <row r="8" s="424" customFormat="1" ht="24" customHeight="1" spans="1:4">
      <c r="A8" s="435" t="s">
        <v>113</v>
      </c>
      <c r="B8" s="436">
        <v>-11076</v>
      </c>
      <c r="C8" s="435"/>
      <c r="D8" s="434"/>
    </row>
    <row r="9" s="424" customFormat="1" ht="24" customHeight="1" spans="1:4">
      <c r="A9" s="437" t="s">
        <v>115</v>
      </c>
      <c r="B9" s="436">
        <v>117623</v>
      </c>
      <c r="C9" s="437" t="s">
        <v>541</v>
      </c>
      <c r="D9" s="434"/>
    </row>
    <row r="10" s="424" customFormat="1" ht="24" customHeight="1" spans="1:4">
      <c r="A10" s="437" t="s">
        <v>117</v>
      </c>
      <c r="B10" s="436">
        <v>618</v>
      </c>
      <c r="C10" s="437" t="s">
        <v>542</v>
      </c>
      <c r="D10" s="147"/>
    </row>
    <row r="11" s="424" customFormat="1" ht="24" customHeight="1" spans="1:4">
      <c r="A11" s="435" t="s">
        <v>543</v>
      </c>
      <c r="B11" s="147"/>
      <c r="C11" s="435" t="s">
        <v>112</v>
      </c>
      <c r="D11" s="434">
        <f>D12+D13</f>
        <v>16535</v>
      </c>
    </row>
    <row r="12" s="424" customFormat="1" ht="24" customHeight="1" spans="1:4">
      <c r="A12" s="437" t="s">
        <v>544</v>
      </c>
      <c r="B12" s="147"/>
      <c r="C12" s="437" t="s">
        <v>114</v>
      </c>
      <c r="D12" s="434">
        <v>1</v>
      </c>
    </row>
    <row r="13" s="424" customFormat="1" ht="24" customHeight="1" spans="1:4">
      <c r="A13" s="437" t="s">
        <v>545</v>
      </c>
      <c r="B13" s="147"/>
      <c r="C13" s="437" t="s">
        <v>116</v>
      </c>
      <c r="D13" s="434">
        <v>16534</v>
      </c>
    </row>
    <row r="14" s="424" customFormat="1" ht="24" customHeight="1" spans="1:4">
      <c r="A14" s="435" t="s">
        <v>119</v>
      </c>
      <c r="B14" s="436">
        <v>74899</v>
      </c>
      <c r="C14" s="438" t="s">
        <v>118</v>
      </c>
      <c r="D14" s="147"/>
    </row>
    <row r="15" s="424" customFormat="1" ht="24" customHeight="1" spans="1:4">
      <c r="A15" s="435" t="s">
        <v>121</v>
      </c>
      <c r="B15" s="436">
        <f>SUM(B16:B18)</f>
        <v>465</v>
      </c>
      <c r="C15" s="435" t="s">
        <v>546</v>
      </c>
      <c r="D15" s="434"/>
    </row>
    <row r="16" s="424" customFormat="1" ht="24" customHeight="1" spans="1:4">
      <c r="A16" s="437" t="s">
        <v>123</v>
      </c>
      <c r="B16" s="436"/>
      <c r="C16" s="437" t="s">
        <v>547</v>
      </c>
      <c r="D16" s="436"/>
    </row>
    <row r="17" s="424" customFormat="1" ht="24" customHeight="1" spans="1:4">
      <c r="A17" s="437" t="s">
        <v>125</v>
      </c>
      <c r="B17" s="436">
        <v>465</v>
      </c>
      <c r="C17" s="437" t="s">
        <v>548</v>
      </c>
      <c r="D17" s="436"/>
    </row>
    <row r="18" s="424" customFormat="1" ht="24" customHeight="1" spans="1:4">
      <c r="A18" s="437" t="s">
        <v>127</v>
      </c>
      <c r="B18" s="436"/>
      <c r="C18" s="437" t="s">
        <v>549</v>
      </c>
      <c r="D18" s="436"/>
    </row>
    <row r="19" s="424" customFormat="1" ht="24" customHeight="1" spans="1:4">
      <c r="A19" s="438" t="s">
        <v>129</v>
      </c>
      <c r="B19" s="436"/>
      <c r="C19" s="437" t="s">
        <v>550</v>
      </c>
      <c r="D19" s="436"/>
    </row>
    <row r="20" s="424" customFormat="1" ht="24" customHeight="1" spans="1:8">
      <c r="A20" s="437" t="s">
        <v>131</v>
      </c>
      <c r="B20" s="436"/>
      <c r="C20" s="438" t="s">
        <v>120</v>
      </c>
      <c r="D20" s="436"/>
      <c r="G20" s="445"/>
      <c r="H20" s="446"/>
    </row>
    <row r="21" s="424" customFormat="1" ht="24" customHeight="1" spans="1:8">
      <c r="A21" s="437" t="s">
        <v>133</v>
      </c>
      <c r="B21" s="436"/>
      <c r="C21" s="439" t="s">
        <v>122</v>
      </c>
      <c r="D21" s="436"/>
      <c r="G21" s="447"/>
      <c r="H21" s="446"/>
    </row>
    <row r="22" s="424" customFormat="1" ht="24" customHeight="1" spans="1:8">
      <c r="A22" s="437" t="s">
        <v>135</v>
      </c>
      <c r="B22" s="436"/>
      <c r="C22" s="439" t="s">
        <v>124</v>
      </c>
      <c r="D22" s="436"/>
      <c r="G22" s="447"/>
      <c r="H22" s="446"/>
    </row>
    <row r="23" s="424" customFormat="1" ht="24" customHeight="1" spans="1:8">
      <c r="A23" s="437" t="s">
        <v>137</v>
      </c>
      <c r="B23" s="436"/>
      <c r="C23" s="439" t="s">
        <v>126</v>
      </c>
      <c r="D23" s="436"/>
      <c r="G23" s="447"/>
      <c r="H23" s="446"/>
    </row>
    <row r="24" s="424" customFormat="1" ht="24" customHeight="1" spans="1:8">
      <c r="A24" s="435" t="s">
        <v>139</v>
      </c>
      <c r="B24" s="436"/>
      <c r="C24" s="439" t="s">
        <v>128</v>
      </c>
      <c r="D24" s="436"/>
      <c r="G24" s="447"/>
      <c r="H24" s="446"/>
    </row>
    <row r="25" s="425" customFormat="1" ht="24" customHeight="1" spans="1:4">
      <c r="A25" s="439" t="s">
        <v>141</v>
      </c>
      <c r="B25" s="436"/>
      <c r="C25" s="438" t="s">
        <v>130</v>
      </c>
      <c r="D25" s="255"/>
    </row>
    <row r="26" s="424" customFormat="1" ht="24" customHeight="1" spans="1:4">
      <c r="A26" s="439" t="s">
        <v>143</v>
      </c>
      <c r="B26" s="440"/>
      <c r="C26" s="438" t="s">
        <v>132</v>
      </c>
      <c r="D26" s="147"/>
    </row>
    <row r="27" s="424" customFormat="1" ht="24" customHeight="1" spans="1:4">
      <c r="A27" s="439" t="s">
        <v>145</v>
      </c>
      <c r="B27" s="440"/>
      <c r="C27" s="438" t="s">
        <v>134</v>
      </c>
      <c r="D27" s="434"/>
    </row>
    <row r="28" s="424" customFormat="1" ht="24" customHeight="1" spans="1:4">
      <c r="A28" s="439" t="s">
        <v>147</v>
      </c>
      <c r="B28" s="440"/>
      <c r="C28" s="438" t="s">
        <v>136</v>
      </c>
      <c r="D28" s="436"/>
    </row>
    <row r="29" s="424" customFormat="1" ht="24" customHeight="1" spans="1:4">
      <c r="A29" s="435" t="s">
        <v>148</v>
      </c>
      <c r="B29" s="255"/>
      <c r="C29" s="251" t="s">
        <v>138</v>
      </c>
      <c r="D29" s="253">
        <f>D30</f>
        <v>2750</v>
      </c>
    </row>
    <row r="30" ht="24" customHeight="1" spans="1:4">
      <c r="A30" s="435" t="s">
        <v>149</v>
      </c>
      <c r="B30" s="440"/>
      <c r="C30" s="438" t="s">
        <v>140</v>
      </c>
      <c r="D30" s="253">
        <f>SUM(D31:D33)</f>
        <v>2750</v>
      </c>
    </row>
    <row r="31" ht="24" customHeight="1" spans="1:4">
      <c r="A31" s="435" t="s">
        <v>150</v>
      </c>
      <c r="B31" s="255"/>
      <c r="C31" s="439" t="s">
        <v>142</v>
      </c>
      <c r="D31" s="434"/>
    </row>
    <row r="32" ht="24" customHeight="1" spans="1:4">
      <c r="A32" s="438" t="s">
        <v>151</v>
      </c>
      <c r="B32" s="147"/>
      <c r="C32" s="439" t="s">
        <v>144</v>
      </c>
      <c r="D32" s="434">
        <v>2750</v>
      </c>
    </row>
    <row r="33" ht="24" customHeight="1" spans="1:4">
      <c r="A33" s="441" t="s">
        <v>152</v>
      </c>
      <c r="B33" s="147"/>
      <c r="C33" s="439" t="s">
        <v>146</v>
      </c>
      <c r="D33" s="442"/>
    </row>
    <row r="34" ht="24" customHeight="1" spans="1:4">
      <c r="A34" s="441" t="s">
        <v>152</v>
      </c>
      <c r="B34" s="147"/>
      <c r="C34" s="441" t="s">
        <v>152</v>
      </c>
      <c r="D34" s="253"/>
    </row>
    <row r="35" ht="24" customHeight="1" spans="1:4">
      <c r="A35" s="441" t="s">
        <v>152</v>
      </c>
      <c r="B35" s="253"/>
      <c r="C35" s="441" t="s">
        <v>152</v>
      </c>
      <c r="D35" s="253"/>
    </row>
    <row r="36" ht="24" customHeight="1" spans="1:4">
      <c r="A36" s="443"/>
      <c r="B36" s="253"/>
      <c r="C36" s="441"/>
      <c r="D36" s="253"/>
    </row>
    <row r="37" ht="24" customHeight="1" spans="1:4">
      <c r="A37" s="149" t="s">
        <v>153</v>
      </c>
      <c r="B37" s="255">
        <f>B5+B6</f>
        <v>313329</v>
      </c>
      <c r="C37" s="149" t="s">
        <v>154</v>
      </c>
      <c r="D37" s="255">
        <f>D5+D6+D29</f>
        <v>313329</v>
      </c>
    </row>
    <row r="38" ht="24" customHeight="1" spans="2:2">
      <c r="B38" s="444"/>
    </row>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sheetData>
  <mergeCells count="1">
    <mergeCell ref="A2:D2"/>
  </mergeCells>
  <printOptions horizontalCentered="1"/>
  <pageMargins left="0.590277777777778" right="0.590277777777778" top="0.786805555555556" bottom="0.786805555555556" header="0.5" footer="0.5"/>
  <pageSetup paperSize="9" scale="6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119"/>
  <sheetViews>
    <sheetView showGridLines="0" showZeros="0" view="pageBreakPreview" zoomScaleNormal="100" workbookViewId="0">
      <selection activeCell="D10" sqref="D10"/>
    </sheetView>
  </sheetViews>
  <sheetFormatPr defaultColWidth="9" defaultRowHeight="20.25" outlineLevelCol="1"/>
  <cols>
    <col min="1" max="1" width="49.375" style="388" customWidth="1"/>
    <col min="2" max="2" width="31.375" style="410" customWidth="1"/>
    <col min="3" max="16384" width="9" style="389"/>
  </cols>
  <sheetData>
    <row r="1" s="385" customFormat="1" ht="24" customHeight="1" spans="1:2">
      <c r="A1" s="385" t="s">
        <v>551</v>
      </c>
      <c r="B1" s="411"/>
    </row>
    <row r="2" s="386" customFormat="1" ht="60" customHeight="1" spans="1:2">
      <c r="A2" s="391" t="s">
        <v>552</v>
      </c>
      <c r="B2" s="412"/>
    </row>
    <row r="3" s="387" customFormat="1" ht="27" customHeight="1" spans="1:2">
      <c r="A3" s="392"/>
      <c r="B3" s="413" t="s">
        <v>40</v>
      </c>
    </row>
    <row r="4" ht="30" customHeight="1" spans="1:2">
      <c r="A4" s="269" t="s">
        <v>41</v>
      </c>
      <c r="B4" s="414" t="s">
        <v>42</v>
      </c>
    </row>
    <row r="5" ht="24" customHeight="1" spans="1:2">
      <c r="A5" s="396" t="s">
        <v>553</v>
      </c>
      <c r="B5" s="397">
        <f>B6+B11+B21+B28+B31+B37+B34+B40+B46+B48+B51</f>
        <v>291043.62</v>
      </c>
    </row>
    <row r="6" ht="24" customHeight="1" spans="1:2">
      <c r="A6" s="398" t="s">
        <v>554</v>
      </c>
      <c r="B6" s="415">
        <f>SUM(B7:B10)</f>
        <v>53658.1</v>
      </c>
    </row>
    <row r="7" ht="24" customHeight="1" spans="1:2">
      <c r="A7" s="398" t="s">
        <v>555</v>
      </c>
      <c r="B7" s="397">
        <v>31884</v>
      </c>
    </row>
    <row r="8" ht="24" customHeight="1" spans="1:2">
      <c r="A8" s="399" t="s">
        <v>556</v>
      </c>
      <c r="B8" s="397">
        <v>6435.36</v>
      </c>
    </row>
    <row r="9" ht="24" customHeight="1" spans="1:2">
      <c r="A9" s="399" t="s">
        <v>557</v>
      </c>
      <c r="B9" s="397">
        <v>3526.1</v>
      </c>
    </row>
    <row r="10" ht="24" customHeight="1" spans="1:2">
      <c r="A10" s="398" t="s">
        <v>558</v>
      </c>
      <c r="B10" s="397">
        <v>11812.64</v>
      </c>
    </row>
    <row r="11" ht="24" customHeight="1" spans="1:2">
      <c r="A11" s="398" t="s">
        <v>559</v>
      </c>
      <c r="B11" s="415">
        <f>SUM(B12:B20)</f>
        <v>109823.65</v>
      </c>
    </row>
    <row r="12" ht="24" customHeight="1" spans="1:2">
      <c r="A12" s="399" t="s">
        <v>560</v>
      </c>
      <c r="B12" s="397">
        <v>9240.74</v>
      </c>
    </row>
    <row r="13" ht="24" customHeight="1" spans="1:2">
      <c r="A13" s="399" t="s">
        <v>561</v>
      </c>
      <c r="B13" s="397">
        <v>146.17</v>
      </c>
    </row>
    <row r="14" ht="24" customHeight="1" spans="1:2">
      <c r="A14" s="399" t="s">
        <v>562</v>
      </c>
      <c r="B14" s="397">
        <v>95.23</v>
      </c>
    </row>
    <row r="15" ht="24" customHeight="1" spans="1:2">
      <c r="A15" s="399" t="s">
        <v>563</v>
      </c>
      <c r="B15" s="397">
        <v>433.26</v>
      </c>
    </row>
    <row r="16" ht="24" customHeight="1" spans="1:2">
      <c r="A16" s="399" t="s">
        <v>564</v>
      </c>
      <c r="B16" s="416">
        <v>10920</v>
      </c>
    </row>
    <row r="17" ht="24" customHeight="1" spans="1:2">
      <c r="A17" s="399" t="s">
        <v>565</v>
      </c>
      <c r="B17" s="416">
        <v>65.35</v>
      </c>
    </row>
    <row r="18" ht="24" customHeight="1" spans="1:2">
      <c r="A18" s="399" t="s">
        <v>566</v>
      </c>
      <c r="B18" s="416">
        <v>146.34</v>
      </c>
    </row>
    <row r="19" ht="24" customHeight="1" spans="1:2">
      <c r="A19" s="399" t="s">
        <v>567</v>
      </c>
      <c r="B19" s="416">
        <v>448.51</v>
      </c>
    </row>
    <row r="20" ht="24" customHeight="1" spans="1:2">
      <c r="A20" s="399" t="s">
        <v>568</v>
      </c>
      <c r="B20" s="416">
        <f>84336.05+3992</f>
        <v>88328.05</v>
      </c>
    </row>
    <row r="21" ht="24" customHeight="1" spans="1:2">
      <c r="A21" s="398" t="s">
        <v>569</v>
      </c>
      <c r="B21" s="417">
        <f>SUM(B22:B27)</f>
        <v>3925.63</v>
      </c>
    </row>
    <row r="22" ht="24" customHeight="1" spans="1:2">
      <c r="A22" s="399" t="s">
        <v>570</v>
      </c>
      <c r="B22" s="416">
        <v>1144.87</v>
      </c>
    </row>
    <row r="23" ht="24" customHeight="1" spans="1:2">
      <c r="A23" s="399" t="s">
        <v>571</v>
      </c>
      <c r="B23" s="416">
        <v>14.5</v>
      </c>
    </row>
    <row r="24" ht="24" customHeight="1" spans="1:2">
      <c r="A24" s="399" t="s">
        <v>572</v>
      </c>
      <c r="B24" s="416"/>
    </row>
    <row r="25" ht="24" customHeight="1" spans="1:2">
      <c r="A25" s="399" t="s">
        <v>573</v>
      </c>
      <c r="B25" s="416">
        <v>207.26</v>
      </c>
    </row>
    <row r="26" ht="24" customHeight="1" spans="1:2">
      <c r="A26" s="399" t="s">
        <v>574</v>
      </c>
      <c r="B26" s="416">
        <v>2559</v>
      </c>
    </row>
    <row r="27" ht="24" customHeight="1" spans="1:2">
      <c r="A27" s="399" t="s">
        <v>575</v>
      </c>
      <c r="B27" s="397"/>
    </row>
    <row r="28" ht="24" customHeight="1" spans="1:2">
      <c r="A28" s="398" t="s">
        <v>576</v>
      </c>
      <c r="B28" s="415">
        <f>SUM(B29:B30)</f>
        <v>407.34</v>
      </c>
    </row>
    <row r="29" ht="24" customHeight="1" spans="1:2">
      <c r="A29" s="399" t="s">
        <v>577</v>
      </c>
      <c r="B29" s="418">
        <v>407.34</v>
      </c>
    </row>
    <row r="30" ht="24" customHeight="1" spans="1:2">
      <c r="A30" s="399" t="s">
        <v>575</v>
      </c>
      <c r="B30" s="397"/>
    </row>
    <row r="31" ht="24" customHeight="1" spans="1:2">
      <c r="A31" s="398" t="s">
        <v>578</v>
      </c>
      <c r="B31" s="415">
        <f>B32+B33</f>
        <v>76400.87</v>
      </c>
    </row>
    <row r="32" ht="24" customHeight="1" spans="1:2">
      <c r="A32" s="399" t="s">
        <v>579</v>
      </c>
      <c r="B32" s="397">
        <v>51910.69</v>
      </c>
    </row>
    <row r="33" ht="24" customHeight="1" spans="1:2">
      <c r="A33" s="399" t="s">
        <v>580</v>
      </c>
      <c r="B33" s="397">
        <v>24490.18</v>
      </c>
    </row>
    <row r="34" ht="24" customHeight="1" spans="1:2">
      <c r="A34" s="398" t="s">
        <v>581</v>
      </c>
      <c r="B34" s="415">
        <f>B35</f>
        <v>326.34</v>
      </c>
    </row>
    <row r="35" ht="24" customHeight="1" spans="1:2">
      <c r="A35" s="398" t="s">
        <v>582</v>
      </c>
      <c r="B35" s="397">
        <v>326.34</v>
      </c>
    </row>
    <row r="36" ht="24" customHeight="1" spans="1:2">
      <c r="A36" s="398" t="s">
        <v>583</v>
      </c>
      <c r="B36" s="397"/>
    </row>
    <row r="37" ht="24" customHeight="1" spans="1:2">
      <c r="A37" s="398" t="s">
        <v>584</v>
      </c>
      <c r="B37" s="415">
        <f>SUM(B38:B39)</f>
        <v>1529.14</v>
      </c>
    </row>
    <row r="38" ht="24" customHeight="1" spans="1:2">
      <c r="A38" s="398" t="s">
        <v>585</v>
      </c>
      <c r="B38" s="397">
        <v>1428.57</v>
      </c>
    </row>
    <row r="39" ht="24" customHeight="1" spans="1:2">
      <c r="A39" s="399" t="s">
        <v>586</v>
      </c>
      <c r="B39" s="397">
        <v>100.57</v>
      </c>
    </row>
    <row r="40" ht="24" customHeight="1" spans="1:2">
      <c r="A40" s="398" t="s">
        <v>587</v>
      </c>
      <c r="B40" s="415">
        <f>SUM(B41:B45)</f>
        <v>30247.34</v>
      </c>
    </row>
    <row r="41" ht="24" customHeight="1" spans="1:2">
      <c r="A41" s="399" t="s">
        <v>588</v>
      </c>
      <c r="B41" s="397">
        <v>23752.63</v>
      </c>
    </row>
    <row r="42" ht="24" customHeight="1" spans="1:2">
      <c r="A42" s="399" t="s">
        <v>589</v>
      </c>
      <c r="B42" s="397">
        <v>1345.88</v>
      </c>
    </row>
    <row r="43" ht="24" customHeight="1" spans="1:2">
      <c r="A43" s="419" t="s">
        <v>590</v>
      </c>
      <c r="B43" s="397">
        <v>197.08</v>
      </c>
    </row>
    <row r="44" ht="24" customHeight="1" spans="1:2">
      <c r="A44" s="399" t="s">
        <v>591</v>
      </c>
      <c r="B44" s="397">
        <v>52.23</v>
      </c>
    </row>
    <row r="45" ht="24" customHeight="1" spans="1:2">
      <c r="A45" s="399" t="s">
        <v>592</v>
      </c>
      <c r="B45" s="397">
        <v>4899.52</v>
      </c>
    </row>
    <row r="46" ht="24" customHeight="1" spans="1:2">
      <c r="A46" s="398" t="s">
        <v>593</v>
      </c>
      <c r="B46" s="415">
        <f>B47</f>
        <v>1902</v>
      </c>
    </row>
    <row r="47" ht="24" customHeight="1" spans="1:2">
      <c r="A47" s="399" t="s">
        <v>594</v>
      </c>
      <c r="B47" s="397">
        <v>1902</v>
      </c>
    </row>
    <row r="48" ht="24" customHeight="1" spans="1:2">
      <c r="A48" s="398" t="s">
        <v>595</v>
      </c>
      <c r="B48" s="415">
        <f>B49+B50</f>
        <v>8500</v>
      </c>
    </row>
    <row r="49" ht="24" customHeight="1" spans="1:2">
      <c r="A49" s="399" t="s">
        <v>596</v>
      </c>
      <c r="B49" s="397">
        <v>8500</v>
      </c>
    </row>
    <row r="50" ht="24" customHeight="1" spans="1:2">
      <c r="A50" s="399" t="s">
        <v>597</v>
      </c>
      <c r="B50" s="397"/>
    </row>
    <row r="51" ht="24" customHeight="1" spans="1:2">
      <c r="A51" s="398" t="s">
        <v>598</v>
      </c>
      <c r="B51" s="415">
        <f>B52+B53</f>
        <v>4323.21</v>
      </c>
    </row>
    <row r="52" ht="24" customHeight="1" spans="1:2">
      <c r="A52" s="399" t="s">
        <v>599</v>
      </c>
      <c r="B52" s="397"/>
    </row>
    <row r="53" ht="24" customHeight="1" spans="1:2">
      <c r="A53" s="399" t="s">
        <v>600</v>
      </c>
      <c r="B53" s="397">
        <v>4323.21</v>
      </c>
    </row>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sheetData>
  <autoFilter xmlns:etc="http://www.wps.cn/officeDocument/2017/etCustomData" ref="A4:B53" etc:filterBottomFollowUsedRange="0">
    <extLst/>
  </autoFilter>
  <mergeCells count="1">
    <mergeCell ref="A2:B2"/>
  </mergeCells>
  <printOptions horizontalCentered="1"/>
  <pageMargins left="0.590277777777778" right="0.590277777777778" top="0.786805555555556" bottom="0.786805555555556" header="0.5" footer="0.5"/>
  <pageSetup paperSize="9" scale="48"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38</vt:i4>
      </vt:variant>
    </vt:vector>
  </HeadingPairs>
  <TitlesOfParts>
    <vt:vector size="38" baseType="lpstr">
      <vt:lpstr>封面</vt:lpstr>
      <vt:lpstr>第一部分</vt:lpstr>
      <vt:lpstr>1.2026年屏山县一般公共预算收入预算表</vt:lpstr>
      <vt:lpstr>2.2026年屏山县一般公共预算支出预算表</vt:lpstr>
      <vt:lpstr>3.2026年屏山县一般公共预算收支预算平衡表</vt:lpstr>
      <vt:lpstr>4.2026年屏山县级一般公共预算收入预算表</vt:lpstr>
      <vt:lpstr>5.2026年屏山县级一般公共预算支出预算表</vt:lpstr>
      <vt:lpstr>6.2026年屏山县级一般公共预算收支预算平衡表</vt:lpstr>
      <vt:lpstr>7.2026年屏山县本级一般公共预算 经济分类科目支出预算表</vt:lpstr>
      <vt:lpstr>8.2026年屏山县本级一般公共预算 经济分类科目基本支出预</vt:lpstr>
      <vt:lpstr>9.2026年上级对屏山县一般公共预算 转移支付和税收返还预</vt:lpstr>
      <vt:lpstr>10.转移支付项目名称</vt:lpstr>
      <vt:lpstr>11.2026年屏山县级预算内基本建设支出预算表 </vt:lpstr>
      <vt:lpstr>12.2026年屏山县本级重大投资计划和项目情况表</vt:lpstr>
      <vt:lpstr>13.2026年屏山县政府性基金预算收入预算表</vt:lpstr>
      <vt:lpstr>14.2026年屏山县政府性基金预算支出预算表</vt:lpstr>
      <vt:lpstr>15.2026年屏山县政府性基金预算收支预算平衡表</vt:lpstr>
      <vt:lpstr>16.2026年屏山县级政府性基金预算收入预算表</vt:lpstr>
      <vt:lpstr>17.2026年屏山县级政府性基金预算支出预算表</vt:lpstr>
      <vt:lpstr>18.2026年屏山县级政府性基金预算收支预算平衡表</vt:lpstr>
      <vt:lpstr>19.2025年屏山县对下政府性基金预算 转移支付预算表</vt:lpstr>
      <vt:lpstr>20.2026年屏山县国有资本经营预算收入预算表</vt:lpstr>
      <vt:lpstr>21.2026年屏山县国有资本经营预算支出预算表</vt:lpstr>
      <vt:lpstr>22.2026年屏山县国有资本经营预算收支预算平衡表</vt:lpstr>
      <vt:lpstr>23.2026年屏山县级国有资本经营预算收入预算表</vt:lpstr>
      <vt:lpstr>24.2026年屏山县级国有资本经营预算支出预算表</vt:lpstr>
      <vt:lpstr>25.2026年屏山县级国有资本经营预算收支预算平衡表</vt:lpstr>
      <vt:lpstr>26.2026年屏山县对下国有资本经营预算 转移支付预算表</vt:lpstr>
      <vt:lpstr>27. 屏山县2026年地方政府债务限额及余额预算情况表</vt:lpstr>
      <vt:lpstr>28.  屏山县地方政府一般债务余额情况表</vt:lpstr>
      <vt:lpstr>29.  屏山县地方政府专项债务余额情况表</vt:lpstr>
      <vt:lpstr>30.  屏山县地方政府债券发行及还本付息情况表</vt:lpstr>
      <vt:lpstr>31. 屏山县2025年本级地方政府专项债务表</vt:lpstr>
      <vt:lpstr>32.  屏山县2025年本级新增政府债券项目实施</vt:lpstr>
      <vt:lpstr>33 . 屏山县2026年地方政府债务限额提前下达情况表</vt:lpstr>
      <vt:lpstr>34.  屏山县2026年年初新增地方政府债券资金安排表</vt:lpstr>
      <vt:lpstr>35-屏山县2026年地方政府债务限额调整情况表</vt:lpstr>
      <vt:lpstr>36-屏山县2026年限额调整地方政府债券资金安排表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周涬</cp:lastModifiedBy>
  <cp:revision>1</cp:revision>
  <dcterms:created xsi:type="dcterms:W3CDTF">2022-03-26T19:14:00Z</dcterms:created>
  <dcterms:modified xsi:type="dcterms:W3CDTF">2026-02-24T09:47:39Z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2052-12.8.2.21176</vt:lpwstr>
  </property>
  <property fmtid="{D5CDD505-2E9C-101B-9397-08002B2CF9AE}" pid="3" name="ICV">
    <vt:lpwstr>6C245CEB2D134D7F93616F7BAD6E2EEB_13</vt:lpwstr>
  </property>
  <property fmtid="{D5CDD505-2E9C-101B-9397-08002B2CF9AE}" pid="4" name="KSOReadingLayout">
    <vt:bool>true</vt:bool>
  </property>
</Properties>
</file>