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tabRatio="859" firstSheet="4" activeTab="7"/>
  </bookViews>
  <sheets>
    <sheet name="目录" sheetId="84" r:id="rId1"/>
    <sheet name="01-江安县一般公共预算收入预算表" sheetId="65" r:id="rId2"/>
    <sheet name="02-江安县一般公共预算支出预算表" sheetId="66" r:id="rId3"/>
    <sheet name="03-江安县一般公共预算收支预算平衡表" sheetId="67" r:id="rId4"/>
    <sheet name="04-江安县县级一般公共预算收入预算表" sheetId="68" r:id="rId5"/>
    <sheet name="05-江安县县级一般公共预算支出预算表" sheetId="46" r:id="rId6"/>
    <sheet name="06-江安县县级一般公共预算收支预算平衡表" sheetId="69" r:id="rId7"/>
    <sheet name="07-江安县一般公共预算 经济分类科目支出预算表" sheetId="47" r:id="rId8"/>
    <sheet name="08-江安县一般公共预算 经济分类科目基本支出预算表" sheetId="49" r:id="rId9"/>
    <sheet name="09-江安县对下一般公共预算 转移支付和税收返还预算表" sheetId="19" r:id="rId10"/>
    <sheet name="10-上级对江安县税收返还和转移支付补助预算表" sheetId="70" r:id="rId11"/>
    <sheet name="11-江安县县级预算内基本建设支出预算表 " sheetId="31" r:id="rId12"/>
    <sheet name="12-江安县本级重大投资计划和项目情况表" sheetId="32" r:id="rId13"/>
    <sheet name="13-江安县政府性基金预算收入预算表" sheetId="71" r:id="rId14"/>
    <sheet name="14-江安县政府性基金预算支出预算表" sheetId="72" r:id="rId15"/>
    <sheet name="15-江安县政府性基金预算收支预算平衡表" sheetId="73" r:id="rId16"/>
    <sheet name="16-江安县县级政府性基金预算收入预算表" sheetId="74" r:id="rId17"/>
    <sheet name="17-江安县县级政府性基金预算支出预算表" sheetId="75" r:id="rId18"/>
    <sheet name="18-江安县县级政府性基金预算收支预算平衡表" sheetId="76" r:id="rId19"/>
    <sheet name="19-江安县对下政府性基金预算 转移支付预算表" sheetId="17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_____________________________A08" localSheetId="12">'[21]A01-1'!$A$5:$C$36</definedName>
    <definedName name="____________________________A01" localSheetId="12">#REF!</definedName>
    <definedName name="____________________________A08" localSheetId="11">'[21]A01-1'!$A$5:$C$36</definedName>
    <definedName name="___________________________A01" localSheetId="11">#REF!</definedName>
    <definedName name="__________________________A08" localSheetId="19">'[7]A01-1'!$A$5:$C$36</definedName>
    <definedName name="_________________________A01" localSheetId="19">#REF!</definedName>
    <definedName name="_________________________A08" localSheetId="7">'[7]A01-1'!$A$5:$C$36</definedName>
    <definedName name="_________________________A08" localSheetId="8">'[7]A01-1'!$A$5:$C$36</definedName>
    <definedName name="________________________A01" localSheetId="7">#REF!</definedName>
    <definedName name="________________________A01" localSheetId="8">#REF!</definedName>
    <definedName name="________________________qyc1234" localSheetId="12">#REF!</definedName>
    <definedName name="_______________________A08" localSheetId="5">'[29]A01-1'!$A$5:$C$36</definedName>
    <definedName name="_______________________qyc1234" localSheetId="11">#REF!</definedName>
    <definedName name="______________________A01" localSheetId="5">#REF!</definedName>
    <definedName name="_____________________qyc1234" localSheetId="19">#REF!</definedName>
    <definedName name="____________________qyc1234" localSheetId="7">#REF!</definedName>
    <definedName name="____________________qyc1234" localSheetId="8">#REF!</definedName>
    <definedName name="__________________qyc1234" localSheetId="5">#REF!</definedName>
    <definedName name="_________________A08">'[22]A01-1'!$A$5:$C$36</definedName>
    <definedName name="________________A01">#REF!</definedName>
    <definedName name="________________A08">'[4]A01-1'!$A$5:$C$36</definedName>
    <definedName name="_______________A01" localSheetId="1">#REF!</definedName>
    <definedName name="_______________A01" localSheetId="2">#REF!</definedName>
    <definedName name="_______________A01" localSheetId="3">#REF!</definedName>
    <definedName name="_______________A01" localSheetId="4">#REF!</definedName>
    <definedName name="_______________A01" localSheetId="5">#REF!</definedName>
    <definedName name="_______________A01" localSheetId="6">#REF!</definedName>
    <definedName name="_______________A01" localSheetId="7">#REF!</definedName>
    <definedName name="_______________A01" localSheetId="8">#REF!</definedName>
    <definedName name="_______________A01" localSheetId="10">#REF!</definedName>
    <definedName name="_______________A01" localSheetId="11">#REF!</definedName>
    <definedName name="_______________A01" localSheetId="12">#REF!</definedName>
    <definedName name="_______________A01" localSheetId="13">#REF!</definedName>
    <definedName name="_______________A01" localSheetId="14">#REF!</definedName>
    <definedName name="_______________A01" localSheetId="15">#REF!</definedName>
    <definedName name="_______________A01" localSheetId="16">#REF!</definedName>
    <definedName name="_______________A01" localSheetId="17">#REF!</definedName>
    <definedName name="_______________A01" localSheetId="18">#REF!</definedName>
    <definedName name="_______________A01" localSheetId="19">#REF!</definedName>
    <definedName name="_______________A01" localSheetId="0">#REF!</definedName>
    <definedName name="_______________A01">#REF!</definedName>
    <definedName name="_______________A08" localSheetId="1">'[13]A01-1'!$A$5:$C$36</definedName>
    <definedName name="_______________A08" localSheetId="2">'[13]A01-1'!$A$5:$C$36</definedName>
    <definedName name="_______________A08" localSheetId="3">'[13]A01-1'!$A$5:$C$36</definedName>
    <definedName name="_______________A08" localSheetId="4">'[13]A01-1'!$A$5:$C$36</definedName>
    <definedName name="_______________A08" localSheetId="5">'[23]A01-1'!$A$5:$C$36</definedName>
    <definedName name="_______________A08" localSheetId="6">'[13]A01-1'!$A$5:$C$36</definedName>
    <definedName name="_______________A08" localSheetId="7">'[13]A01-1'!$A$5:$C$36</definedName>
    <definedName name="_______________A08" localSheetId="8">'[13]A01-1'!$A$5:$C$36</definedName>
    <definedName name="_______________A08" localSheetId="10">'[13]A01-1'!$A$5:$C$36</definedName>
    <definedName name="_______________A08" localSheetId="11">'[17]A01-1'!$A$5:$C$36</definedName>
    <definedName name="_______________A08" localSheetId="12">'[17]A01-1'!$A$5:$C$36</definedName>
    <definedName name="_______________A08" localSheetId="13">'[13]A01-1'!$A$5:$C$36</definedName>
    <definedName name="_______________A08" localSheetId="14">'[13]A01-1'!$A$5:$C$36</definedName>
    <definedName name="_______________A08" localSheetId="15">'[13]A01-1'!$A$5:$C$36</definedName>
    <definedName name="_______________A08" localSheetId="16">'[13]A01-1'!$A$5:$C$36</definedName>
    <definedName name="_______________A08" localSheetId="17">'[13]A01-1'!$A$5:$C$36</definedName>
    <definedName name="_______________A08" localSheetId="18">'[13]A01-1'!$A$5:$C$36</definedName>
    <definedName name="_______________A08" localSheetId="19">'[13]A01-1'!$A$5:$C$36</definedName>
    <definedName name="_______________A08" localSheetId="0">'[13]A01-1'!$A$5:$C$36</definedName>
    <definedName name="_______________A08">'[1]A01-1'!$A$5:$C$36</definedName>
    <definedName name="______________A01">#REF!</definedName>
    <definedName name="______________A08" localSheetId="5">'[35]A01-1'!$A$5:$C$36</definedName>
    <definedName name="______________A08">'[12]A01-1'!$A$5:$C$36</definedName>
    <definedName name="_____________A01" localSheetId="5">#REF!</definedName>
    <definedName name="_____________A01">#REF!</definedName>
    <definedName name="_____________A08" localSheetId="5">'[32]A01-1'!$A$5:$C$36</definedName>
    <definedName name="_____________A08">'[9]A01-1'!$A$5:$C$36</definedName>
    <definedName name="____________A01" localSheetId="5">#REF!</definedName>
    <definedName name="____________A01" localSheetId="19">#REF!</definedName>
    <definedName name="____________A01">#REF!</definedName>
    <definedName name="____________A08" localSheetId="5">'[30]A01-1'!$A$5:$C$36</definedName>
    <definedName name="____________A08" localSheetId="19">'[6]A01-1'!$A$5:$C$36</definedName>
    <definedName name="____________A08">'[6]A01-1'!$A$5:$C$36</definedName>
    <definedName name="____________qyc1234">#REF!</definedName>
    <definedName name="___________A01" localSheetId="5">#REF!</definedName>
    <definedName name="___________A01" localSheetId="19">#REF!</definedName>
    <definedName name="___________A01">#REF!</definedName>
    <definedName name="___________A08" localSheetId="5">'[30]A01-1'!$A$5:$C$36</definedName>
    <definedName name="___________A08" localSheetId="19">'[6]A01-1'!$A$5:$C$36</definedName>
    <definedName name="___________A08">'[6]A01-1'!$A$5:$C$36</definedName>
    <definedName name="___________qyc1234">#REF!</definedName>
    <definedName name="__________A01" localSheetId="5">#REF!</definedName>
    <definedName name="__________A01" localSheetId="19">#REF!</definedName>
    <definedName name="__________A01">#REF!</definedName>
    <definedName name="__________A08" localSheetId="5">'[30]A01-1'!$A$5:$C$36</definedName>
    <definedName name="__________A08" localSheetId="19">'[6]A01-1'!$A$5:$C$36</definedName>
    <definedName name="__________A08">'[6]A01-1'!$A$5:$C$36</definedName>
    <definedName name="__________qyc1234" localSheetId="5">#REF!</definedName>
    <definedName name="__________qyc1234">#REF!</definedName>
    <definedName name="_________A01" localSheetId="5">#REF!</definedName>
    <definedName name="_________A01">#REF!</definedName>
    <definedName name="_________A08" localSheetId="5">'[31]A01-1'!$A$5:$C$36</definedName>
    <definedName name="_________A08">'[7]A01-1'!$A$5:$C$36</definedName>
    <definedName name="_________qyc1234" localSheetId="5">#REF!</definedName>
    <definedName name="_________qyc1234" localSheetId="19">#REF!</definedName>
    <definedName name="_________qyc1234">#REF!</definedName>
    <definedName name="________A01" localSheetId="5">#REF!</definedName>
    <definedName name="________A01">#REF!</definedName>
    <definedName name="________A08" localSheetId="5">'[30]A01-1'!$A$5:$C$36</definedName>
    <definedName name="________A08" localSheetId="19">'[6]A01-1'!$A$5:$C$36</definedName>
    <definedName name="________A08">'[6]A01-1'!$A$5:$C$36</definedName>
    <definedName name="________qyc1234" localSheetId="5">#REF!</definedName>
    <definedName name="________qyc1234" localSheetId="19">#REF!</definedName>
    <definedName name="________qyc1234">#REF!</definedName>
    <definedName name="_______A01" localSheetId="5">#REF!</definedName>
    <definedName name="_______A01" localSheetId="7">#REF!</definedName>
    <definedName name="_______A01" localSheetId="8">#REF!</definedName>
    <definedName name="_______A01" localSheetId="19">#REF!</definedName>
    <definedName name="_______A01">#REF!</definedName>
    <definedName name="_______A08" localSheetId="5">'[23]A01-1'!$A$5:$C$36</definedName>
    <definedName name="_______A08" localSheetId="7">'[7]A01-1'!$A$5:$C$36</definedName>
    <definedName name="_______A08" localSheetId="8">'[7]A01-1'!$A$5:$C$36</definedName>
    <definedName name="_______A08" localSheetId="19">'[7]A01-1'!$A$5:$C$36</definedName>
    <definedName name="_______A08">'[8]A01-1'!$A$5:$C$36</definedName>
    <definedName name="_______qyc1234" localSheetId="5">#REF!</definedName>
    <definedName name="_______qyc1234" localSheetId="19">#REF!</definedName>
    <definedName name="_______qyc1234">#REF!</definedName>
    <definedName name="______A01" localSheetId="5">#REF!</definedName>
    <definedName name="______A01" localSheetId="7">#REF!</definedName>
    <definedName name="______A01" localSheetId="8">#REF!</definedName>
    <definedName name="______A01" localSheetId="19">#REF!</definedName>
    <definedName name="______A01">#REF!</definedName>
    <definedName name="______A08" localSheetId="5">'[23]A01-1'!$A$5:$C$36</definedName>
    <definedName name="______A08" localSheetId="19">'[5]A01-1'!$A$5:$C$36</definedName>
    <definedName name="______A08">'[5]A01-1'!$A$5:$C$36</definedName>
    <definedName name="______qyc1234" localSheetId="5">#REF!</definedName>
    <definedName name="______qyc1234">#REF!</definedName>
    <definedName name="_____A01" localSheetId="5">#REF!</definedName>
    <definedName name="_____A01" localSheetId="7">#REF!</definedName>
    <definedName name="_____A01" localSheetId="8">#REF!</definedName>
    <definedName name="_____A01" localSheetId="19">#REF!</definedName>
    <definedName name="_____A01">#REF!</definedName>
    <definedName name="_____A08" localSheetId="5">'[23]A01-1'!$A$5:$C$36</definedName>
    <definedName name="_____A08" localSheetId="19">'[5]A01-1'!$A$5:$C$36</definedName>
    <definedName name="_____A08">'[5]A01-1'!$A$5:$C$36</definedName>
    <definedName name="_____qyc1234" localSheetId="5">#REF!</definedName>
    <definedName name="_____qyc1234">#REF!</definedName>
    <definedName name="____1A01_" localSheetId="5">#REF!</definedName>
    <definedName name="____1A01_" localSheetId="7">#REF!</definedName>
    <definedName name="____1A01_" localSheetId="8">#REF!</definedName>
    <definedName name="____1A01_" localSheetId="11">#REF!</definedName>
    <definedName name="____1A01_" localSheetId="12">#REF!</definedName>
    <definedName name="____1A01_" localSheetId="19">#REF!</definedName>
    <definedName name="____1A01_">#REF!</definedName>
    <definedName name="____2A08_" localSheetId="5">'[24]A01-1'!$A$5:$C$36</definedName>
    <definedName name="____2A08_" localSheetId="7">'[14]A01-1'!$A$5:$C$36</definedName>
    <definedName name="____2A08_" localSheetId="8">'[14]A01-1'!$A$5:$C$36</definedName>
    <definedName name="____2A08_" localSheetId="11">'[18]A01-1'!$A$5:$C$36</definedName>
    <definedName name="____2A08_" localSheetId="12">'[18]A01-1'!$A$5:$C$36</definedName>
    <definedName name="____2A08_" localSheetId="19">'[14]A01-1'!$A$5:$C$36</definedName>
    <definedName name="____2A08_">'[2]A01-1'!$A$5:$C$36</definedName>
    <definedName name="____A01" localSheetId="5">#REF!</definedName>
    <definedName name="____A01" localSheetId="7">#REF!</definedName>
    <definedName name="____A01" localSheetId="8">#REF!</definedName>
    <definedName name="____A01" localSheetId="11">#REF!</definedName>
    <definedName name="____A01" localSheetId="12">#REF!</definedName>
    <definedName name="____A01" localSheetId="19">#REF!</definedName>
    <definedName name="____A01">#REF!</definedName>
    <definedName name="____A08" localSheetId="5">'[25]A01-1'!$A$5:$C$36</definedName>
    <definedName name="____A08" localSheetId="7">'[15]A01-1'!$A$5:$C$36</definedName>
    <definedName name="____A08" localSheetId="8">'[15]A01-1'!$A$5:$C$36</definedName>
    <definedName name="____A08" localSheetId="11">'[19]A01-1'!$A$5:$C$36</definedName>
    <definedName name="____A08" localSheetId="12">'[19]A01-1'!$A$5:$C$36</definedName>
    <definedName name="____A08" localSheetId="19">'[15]A01-1'!$A$5:$C$36</definedName>
    <definedName name="____A08">'[3]A01-1'!$A$5:$C$36</definedName>
    <definedName name="____qyc1234" localSheetId="5">#REF!</definedName>
    <definedName name="____qyc1234" localSheetId="7">#REF!</definedName>
    <definedName name="____qyc1234" localSheetId="8">#REF!</definedName>
    <definedName name="____qyc1234" localSheetId="19">#REF!</definedName>
    <definedName name="____qyc1234">#REF!</definedName>
    <definedName name="___1A01_" localSheetId="1">#REF!</definedName>
    <definedName name="___1A01_" localSheetId="2">#REF!</definedName>
    <definedName name="___1A01_" localSheetId="3">#REF!</definedName>
    <definedName name="___1A01_" localSheetId="4">#REF!</definedName>
    <definedName name="___1A01_" localSheetId="5">#REF!</definedName>
    <definedName name="___1A01_" localSheetId="6">#REF!</definedName>
    <definedName name="___1A01_" localSheetId="7">#REF!</definedName>
    <definedName name="___1A01_" localSheetId="8">#REF!</definedName>
    <definedName name="___1A01_" localSheetId="10">#REF!</definedName>
    <definedName name="___1A01_" localSheetId="11">#REF!</definedName>
    <definedName name="___1A01_" localSheetId="12">#REF!</definedName>
    <definedName name="___1A01_" localSheetId="13">#REF!</definedName>
    <definedName name="___1A01_" localSheetId="14">#REF!</definedName>
    <definedName name="___1A01_" localSheetId="15">#REF!</definedName>
    <definedName name="___1A01_" localSheetId="16">#REF!</definedName>
    <definedName name="___1A01_" localSheetId="17">#REF!</definedName>
    <definedName name="___1A01_" localSheetId="18">#REF!</definedName>
    <definedName name="___1A01_" localSheetId="19">#REF!</definedName>
    <definedName name="___1A01_" localSheetId="0">#REF!</definedName>
    <definedName name="___1A01_">#REF!</definedName>
    <definedName name="___2A08_" localSheetId="1">'[13]A01-1'!$A$5:$C$36</definedName>
    <definedName name="___2A08_" localSheetId="2">'[13]A01-1'!$A$5:$C$36</definedName>
    <definedName name="___2A08_" localSheetId="3">'[13]A01-1'!$A$5:$C$36</definedName>
    <definedName name="___2A08_" localSheetId="4">'[13]A01-1'!$A$5:$C$36</definedName>
    <definedName name="___2A08_" localSheetId="5">'[26]A01-1'!$A$5:$C$36</definedName>
    <definedName name="___2A08_" localSheetId="6">'[13]A01-1'!$A$5:$C$36</definedName>
    <definedName name="___2A08_" localSheetId="7">'[13]A01-1'!$A$5:$C$36</definedName>
    <definedName name="___2A08_" localSheetId="8">'[13]A01-1'!$A$5:$C$36</definedName>
    <definedName name="___2A08_" localSheetId="10">'[13]A01-1'!$A$5:$C$36</definedName>
    <definedName name="___2A08_" localSheetId="11">'[17]A01-1'!$A$5:$C$36</definedName>
    <definedName name="___2A08_" localSheetId="12">'[17]A01-1'!$A$5:$C$36</definedName>
    <definedName name="___2A08_" localSheetId="13">'[13]A01-1'!$A$5:$C$36</definedName>
    <definedName name="___2A08_" localSheetId="14">'[13]A01-1'!$A$5:$C$36</definedName>
    <definedName name="___2A08_" localSheetId="15">'[13]A01-1'!$A$5:$C$36</definedName>
    <definedName name="___2A08_" localSheetId="16">'[13]A01-1'!$A$5:$C$36</definedName>
    <definedName name="___2A08_" localSheetId="17">'[13]A01-1'!$A$5:$C$36</definedName>
    <definedName name="___2A08_" localSheetId="18">'[13]A01-1'!$A$5:$C$36</definedName>
    <definedName name="___2A08_" localSheetId="19">'[13]A01-1'!$A$5:$C$36</definedName>
    <definedName name="___2A08_" localSheetId="0">'[13]A01-1'!$A$5:$C$36</definedName>
    <definedName name="___2A08_">'[1]A01-1'!$A$5:$C$36</definedName>
    <definedName name="___A01" localSheetId="5">#REF!</definedName>
    <definedName name="___A01" localSheetId="7">#REF!</definedName>
    <definedName name="___A01" localSheetId="8">#REF!</definedName>
    <definedName name="___A01" localSheetId="11">#REF!</definedName>
    <definedName name="___A01" localSheetId="12">#REF!</definedName>
    <definedName name="___A01" localSheetId="19">#REF!</definedName>
    <definedName name="___A01">#REF!</definedName>
    <definedName name="___A08" localSheetId="5">'[25]A01-1'!$A$5:$C$36</definedName>
    <definedName name="___A08" localSheetId="7">'[15]A01-1'!$A$5:$C$36</definedName>
    <definedName name="___A08" localSheetId="8">'[15]A01-1'!$A$5:$C$36</definedName>
    <definedName name="___A08" localSheetId="11">'[19]A01-1'!$A$5:$C$36</definedName>
    <definedName name="___A08" localSheetId="12">'[19]A01-1'!$A$5:$C$36</definedName>
    <definedName name="___A08" localSheetId="19">'[15]A01-1'!$A$5:$C$36</definedName>
    <definedName name="___A08">'[3]A01-1'!$A$5:$C$36</definedName>
    <definedName name="___qyc1234" localSheetId="5">#REF!</definedName>
    <definedName name="___qyc1234" localSheetId="7">#REF!</definedName>
    <definedName name="___qyc1234" localSheetId="8">#REF!</definedName>
    <definedName name="___qyc1234" localSheetId="19">#REF!</definedName>
    <definedName name="___qyc1234">#REF!</definedName>
    <definedName name="__1A01_" localSheetId="1">#REF!</definedName>
    <definedName name="__1A01_" localSheetId="2">#REF!</definedName>
    <definedName name="__1A01_" localSheetId="3">#REF!</definedName>
    <definedName name="__1A01_" localSheetId="4">#REF!</definedName>
    <definedName name="__1A01_" localSheetId="5">#REF!</definedName>
    <definedName name="__1A01_" localSheetId="6">#REF!</definedName>
    <definedName name="__1A01_" localSheetId="7">#REF!</definedName>
    <definedName name="__1A01_" localSheetId="8">#REF!</definedName>
    <definedName name="__1A01_" localSheetId="10">#REF!</definedName>
    <definedName name="__1A01_" localSheetId="11">#REF!</definedName>
    <definedName name="__1A01_" localSheetId="12">#REF!</definedName>
    <definedName name="__1A01_" localSheetId="13">#REF!</definedName>
    <definedName name="__1A01_" localSheetId="14">#REF!</definedName>
    <definedName name="__1A01_" localSheetId="15">#REF!</definedName>
    <definedName name="__1A01_" localSheetId="16">#REF!</definedName>
    <definedName name="__1A01_" localSheetId="17">#REF!</definedName>
    <definedName name="__1A01_" localSheetId="18">#REF!</definedName>
    <definedName name="__1A01_" localSheetId="19">#REF!</definedName>
    <definedName name="__1A01_" localSheetId="0">#REF!</definedName>
    <definedName name="__1A01_">#REF!</definedName>
    <definedName name="__2A01_" localSheetId="5">#REF!</definedName>
    <definedName name="__2A01_" localSheetId="7">#REF!</definedName>
    <definedName name="__2A01_" localSheetId="8">#REF!</definedName>
    <definedName name="__2A01_" localSheetId="11">#REF!</definedName>
    <definedName name="__2A01_" localSheetId="12">#REF!</definedName>
    <definedName name="__2A01_" localSheetId="19">#REF!</definedName>
    <definedName name="__2A01_">#REF!</definedName>
    <definedName name="__2A08_" localSheetId="1">'[13]A01-1'!$A$5:$C$36</definedName>
    <definedName name="__2A08_" localSheetId="2">'[13]A01-1'!$A$5:$C$36</definedName>
    <definedName name="__2A08_" localSheetId="3">'[13]A01-1'!$A$5:$C$36</definedName>
    <definedName name="__2A08_" localSheetId="4">'[13]A01-1'!$A$5:$C$36</definedName>
    <definedName name="__2A08_" localSheetId="5">'[24]A01-1'!$A$5:$C$36</definedName>
    <definedName name="__2A08_" localSheetId="6">'[13]A01-1'!$A$5:$C$36</definedName>
    <definedName name="__2A08_" localSheetId="7">'[13]A01-1'!$A$5:$C$36</definedName>
    <definedName name="__2A08_" localSheetId="8">'[13]A01-1'!$A$5:$C$36</definedName>
    <definedName name="__2A08_" localSheetId="10">'[13]A01-1'!$A$5:$C$36</definedName>
    <definedName name="__2A08_" localSheetId="11">'[17]A01-1'!$A$5:$C$36</definedName>
    <definedName name="__2A08_" localSheetId="12">'[17]A01-1'!$A$5:$C$36</definedName>
    <definedName name="__2A08_" localSheetId="13">'[13]A01-1'!$A$5:$C$36</definedName>
    <definedName name="__2A08_" localSheetId="14">'[13]A01-1'!$A$5:$C$36</definedName>
    <definedName name="__2A08_" localSheetId="15">'[13]A01-1'!$A$5:$C$36</definedName>
    <definedName name="__2A08_" localSheetId="16">'[13]A01-1'!$A$5:$C$36</definedName>
    <definedName name="__2A08_" localSheetId="17">'[13]A01-1'!$A$5:$C$36</definedName>
    <definedName name="__2A08_" localSheetId="18">'[13]A01-1'!$A$5:$C$36</definedName>
    <definedName name="__2A08_" localSheetId="19">'[13]A01-1'!$A$5:$C$36</definedName>
    <definedName name="__2A08_" localSheetId="0">'[13]A01-1'!$A$5:$C$36</definedName>
    <definedName name="__2A08_">'[1]A01-1'!$A$5:$C$36</definedName>
    <definedName name="__4A08_" localSheetId="5">'[27]A01-1'!$A$5:$C$36</definedName>
    <definedName name="__4A08_" localSheetId="7">'[13]A01-1'!$A$5:$C$36</definedName>
    <definedName name="__4A08_" localSheetId="8">'[13]A01-1'!$A$5:$C$36</definedName>
    <definedName name="__4A08_" localSheetId="11">'[17]A01-1'!$A$5:$C$36</definedName>
    <definedName name="__4A08_" localSheetId="12">'[17]A01-1'!$A$5:$C$36</definedName>
    <definedName name="__4A08_" localSheetId="19">'[13]A01-1'!$A$5:$C$36</definedName>
    <definedName name="__4A08_">'[1]A01-1'!$A$5:$C$36</definedName>
    <definedName name="__A01" localSheetId="1">#REF!</definedName>
    <definedName name="__A01" localSheetId="2">#REF!</definedName>
    <definedName name="__A01" localSheetId="3">#REF!</definedName>
    <definedName name="__A01" localSheetId="4">#REF!</definedName>
    <definedName name="__A01" localSheetId="5">#REF!</definedName>
    <definedName name="__A01" localSheetId="6">#REF!</definedName>
    <definedName name="__A01" localSheetId="7">#REF!</definedName>
    <definedName name="__A01" localSheetId="8">#REF!</definedName>
    <definedName name="__A01" localSheetId="10">#REF!</definedName>
    <definedName name="__A01" localSheetId="11">#REF!</definedName>
    <definedName name="__A01" localSheetId="12">#REF!</definedName>
    <definedName name="__A01" localSheetId="13">#REF!</definedName>
    <definedName name="__A01" localSheetId="14">#REF!</definedName>
    <definedName name="__A01" localSheetId="15">#REF!</definedName>
    <definedName name="__A01" localSheetId="16">#REF!</definedName>
    <definedName name="__A01" localSheetId="17">#REF!</definedName>
    <definedName name="__A01" localSheetId="18">#REF!</definedName>
    <definedName name="__A01" localSheetId="19">#REF!</definedName>
    <definedName name="__A01" localSheetId="0">#REF!</definedName>
    <definedName name="__A01">#REF!</definedName>
    <definedName name="__A08" localSheetId="1">'[13]A01-1'!$A$5:$C$36</definedName>
    <definedName name="__A08" localSheetId="2">'[13]A01-1'!$A$5:$C$36</definedName>
    <definedName name="__A08" localSheetId="3">'[13]A01-1'!$A$5:$C$36</definedName>
    <definedName name="__A08" localSheetId="4">'[13]A01-1'!$A$5:$C$36</definedName>
    <definedName name="__A08" localSheetId="5">'[24]A01-1'!$A$5:$C$36</definedName>
    <definedName name="__A08" localSheetId="6">'[13]A01-1'!$A$5:$C$36</definedName>
    <definedName name="__A08" localSheetId="7">'[13]A01-1'!$A$5:$C$36</definedName>
    <definedName name="__A08" localSheetId="8">'[13]A01-1'!$A$5:$C$36</definedName>
    <definedName name="__A08" localSheetId="10">'[13]A01-1'!$A$5:$C$36</definedName>
    <definedName name="__A08" localSheetId="11">'[17]A01-1'!$A$5:$C$36</definedName>
    <definedName name="__A08" localSheetId="12">'[17]A01-1'!$A$5:$C$36</definedName>
    <definedName name="__A08" localSheetId="13">'[13]A01-1'!$A$5:$C$36</definedName>
    <definedName name="__A08" localSheetId="14">'[13]A01-1'!$A$5:$C$36</definedName>
    <definedName name="__A08" localSheetId="15">'[13]A01-1'!$A$5:$C$36</definedName>
    <definedName name="__A08" localSheetId="16">'[13]A01-1'!$A$5:$C$36</definedName>
    <definedName name="__A08" localSheetId="17">'[13]A01-1'!$A$5:$C$36</definedName>
    <definedName name="__A08" localSheetId="18">'[13]A01-1'!$A$5:$C$36</definedName>
    <definedName name="__A08" localSheetId="19">'[13]A01-1'!$A$5:$C$36</definedName>
    <definedName name="__A08" localSheetId="0">'[13]A01-1'!$A$5:$C$36</definedName>
    <definedName name="__A08">'[1]A01-1'!$A$5:$C$36</definedName>
    <definedName name="__qyc1234" localSheetId="5">#REF!</definedName>
    <definedName name="__qyc1234" localSheetId="7">#REF!</definedName>
    <definedName name="__qyc1234" localSheetId="8">#REF!</definedName>
    <definedName name="__qyc1234" localSheetId="19">#REF!</definedName>
    <definedName name="__qyc1234">#REF!</definedName>
    <definedName name="_1A01_" localSheetId="1">#REF!</definedName>
    <definedName name="_1A01_" localSheetId="2">#REF!</definedName>
    <definedName name="_1A01_" localSheetId="3">#REF!</definedName>
    <definedName name="_1A01_" localSheetId="4">#REF!</definedName>
    <definedName name="_1A01_" localSheetId="5">#REF!</definedName>
    <definedName name="_1A01_" localSheetId="6">#REF!</definedName>
    <definedName name="_1A01_" localSheetId="7">#REF!</definedName>
    <definedName name="_1A01_" localSheetId="8">#REF!</definedName>
    <definedName name="_1A01_" localSheetId="10">#REF!</definedName>
    <definedName name="_1A01_" localSheetId="11">#REF!</definedName>
    <definedName name="_1A01_" localSheetId="12">#REF!</definedName>
    <definedName name="_1A01_" localSheetId="13">#REF!</definedName>
    <definedName name="_1A01_" localSheetId="14">#REF!</definedName>
    <definedName name="_1A01_" localSheetId="15">#REF!</definedName>
    <definedName name="_1A01_" localSheetId="16">#REF!</definedName>
    <definedName name="_1A01_" localSheetId="17">#REF!</definedName>
    <definedName name="_1A01_" localSheetId="18">#REF!</definedName>
    <definedName name="_1A01_" localSheetId="19">#REF!</definedName>
    <definedName name="_1A01_" localSheetId="0">#REF!</definedName>
    <definedName name="_1A01_">#REF!</definedName>
    <definedName name="_2A01_" localSheetId="1">#REF!</definedName>
    <definedName name="_2A01_" localSheetId="2">#REF!</definedName>
    <definedName name="_2A01_" localSheetId="3">#REF!</definedName>
    <definedName name="_2A01_" localSheetId="4">#REF!</definedName>
    <definedName name="_2A01_" localSheetId="5">#REF!</definedName>
    <definedName name="_2A01_" localSheetId="6">#REF!</definedName>
    <definedName name="_2A01_" localSheetId="7">#REF!</definedName>
    <definedName name="_2A01_" localSheetId="8">#REF!</definedName>
    <definedName name="_2A01_" localSheetId="10">#REF!</definedName>
    <definedName name="_2A01_" localSheetId="11">#REF!</definedName>
    <definedName name="_2A01_" localSheetId="12">#REF!</definedName>
    <definedName name="_2A01_" localSheetId="13">#REF!</definedName>
    <definedName name="_2A01_" localSheetId="14">#REF!</definedName>
    <definedName name="_2A01_" localSheetId="15">#REF!</definedName>
    <definedName name="_2A01_" localSheetId="16">#REF!</definedName>
    <definedName name="_2A01_" localSheetId="17">#REF!</definedName>
    <definedName name="_2A01_" localSheetId="18">#REF!</definedName>
    <definedName name="_2A01_" localSheetId="19">#REF!</definedName>
    <definedName name="_2A01_" localSheetId="0">#REF!</definedName>
    <definedName name="_2A01_">#REF!</definedName>
    <definedName name="_2A08_" localSheetId="1">'[36]A01-1'!$A$5:$C$36</definedName>
    <definedName name="_2A08_" localSheetId="2">'[36]A01-1'!$A$5:$C$36</definedName>
    <definedName name="_2A08_" localSheetId="3">'[36]A01-1'!$A$5:$C$36</definedName>
    <definedName name="_2A08_" localSheetId="4">'[36]A01-1'!$A$5:$C$36</definedName>
    <definedName name="_2A08_" localSheetId="5">'[28]A01-1'!$A$5:$C$36</definedName>
    <definedName name="_2A08_" localSheetId="6">'[36]A01-1'!$A$5:$C$36</definedName>
    <definedName name="_2A08_" localSheetId="7">'[16]A01-1'!$A$5:$C$36</definedName>
    <definedName name="_2A08_" localSheetId="8">'[16]A01-1'!$A$5:$C$36</definedName>
    <definedName name="_2A08_" localSheetId="10">'[36]A01-1'!$A$5:$C$36</definedName>
    <definedName name="_2A08_" localSheetId="11">'[20]A01-1'!$A$5:$C$36</definedName>
    <definedName name="_2A08_" localSheetId="12">'[20]A01-1'!$A$5:$C$36</definedName>
    <definedName name="_2A08_" localSheetId="13">'[36]A01-1'!$A$5:$C$36</definedName>
    <definedName name="_2A08_" localSheetId="14">'[36]A01-1'!$A$5:$C$36</definedName>
    <definedName name="_2A08_" localSheetId="15">'[36]A01-1'!$A$5:$C$36</definedName>
    <definedName name="_2A08_" localSheetId="16">'[36]A01-1'!$A$5:$C$36</definedName>
    <definedName name="_2A08_" localSheetId="17">'[36]A01-1'!$A$5:$C$36</definedName>
    <definedName name="_2A08_" localSheetId="18">'[36]A01-1'!$A$5:$C$36</definedName>
    <definedName name="_2A08_" localSheetId="19">'[16]A01-1'!$A$5:$C$36</definedName>
    <definedName name="_2A08_" localSheetId="0">'[36]A01-1'!$A$5:$C$36</definedName>
    <definedName name="_4A08_" localSheetId="1">'[13]A01-1'!$A$5:$C$36</definedName>
    <definedName name="_4A08_" localSheetId="2">'[13]A01-1'!$A$5:$C$36</definedName>
    <definedName name="_4A08_" localSheetId="3">'[13]A01-1'!$A$5:$C$36</definedName>
    <definedName name="_4A08_" localSheetId="4">'[13]A01-1'!$A$5:$C$36</definedName>
    <definedName name="_4A08_" localSheetId="5">'[24]A01-1'!$A$5:$C$36</definedName>
    <definedName name="_4A08_" localSheetId="6">'[13]A01-1'!$A$5:$C$36</definedName>
    <definedName name="_4A08_" localSheetId="7">'[13]A01-1'!$A$5:$C$36</definedName>
    <definedName name="_4A08_" localSheetId="8">'[13]A01-1'!$A$5:$C$36</definedName>
    <definedName name="_4A08_" localSheetId="10">'[13]A01-1'!$A$5:$C$36</definedName>
    <definedName name="_4A08_" localSheetId="11">'[17]A01-1'!$A$5:$C$36</definedName>
    <definedName name="_4A08_" localSheetId="12">'[17]A01-1'!$A$5:$C$36</definedName>
    <definedName name="_4A08_" localSheetId="13">'[13]A01-1'!$A$5:$C$36</definedName>
    <definedName name="_4A08_" localSheetId="14">'[13]A01-1'!$A$5:$C$36</definedName>
    <definedName name="_4A08_" localSheetId="15">'[13]A01-1'!$A$5:$C$36</definedName>
    <definedName name="_4A08_" localSheetId="16">'[13]A01-1'!$A$5:$C$36</definedName>
    <definedName name="_4A08_" localSheetId="17">'[13]A01-1'!$A$5:$C$36</definedName>
    <definedName name="_4A08_" localSheetId="18">'[13]A01-1'!$A$5:$C$36</definedName>
    <definedName name="_4A08_" localSheetId="19">'[13]A01-1'!$A$5:$C$36</definedName>
    <definedName name="_4A08_" localSheetId="0">'[13]A01-1'!$A$5:$C$36</definedName>
    <definedName name="_4A08_">'[1]A01-1'!$A$5:$C$36</definedName>
    <definedName name="_A01" localSheetId="1">#REF!</definedName>
    <definedName name="_A01" localSheetId="2">#REF!</definedName>
    <definedName name="_A01" localSheetId="3">#REF!</definedName>
    <definedName name="_A01" localSheetId="4">#REF!</definedName>
    <definedName name="_A01" localSheetId="5">#REF!</definedName>
    <definedName name="_A01" localSheetId="6">#REF!</definedName>
    <definedName name="_A01" localSheetId="7">#REF!</definedName>
    <definedName name="_A01" localSheetId="8">#REF!</definedName>
    <definedName name="_A01" localSheetId="10">#REF!</definedName>
    <definedName name="_A01" localSheetId="11">#REF!</definedName>
    <definedName name="_A01" localSheetId="12">#REF!</definedName>
    <definedName name="_A01" localSheetId="13">#REF!</definedName>
    <definedName name="_A01" localSheetId="14">#REF!</definedName>
    <definedName name="_A01" localSheetId="15">#REF!</definedName>
    <definedName name="_A01" localSheetId="16">#REF!</definedName>
    <definedName name="_A01" localSheetId="17">#REF!</definedName>
    <definedName name="_A01" localSheetId="18">#REF!</definedName>
    <definedName name="_A01" localSheetId="19">#REF!</definedName>
    <definedName name="_A01" localSheetId="0">#REF!</definedName>
    <definedName name="_A01">#REF!</definedName>
    <definedName name="_A08" localSheetId="1">'[13]A01-1'!$A$5:$C$36</definedName>
    <definedName name="_A08" localSheetId="2">'[13]A01-1'!$A$5:$C$36</definedName>
    <definedName name="_A08" localSheetId="3">'[13]A01-1'!$A$5:$C$36</definedName>
    <definedName name="_A08" localSheetId="4">'[13]A01-1'!$A$5:$C$36</definedName>
    <definedName name="_A08" localSheetId="5">'[24]A01-1'!$A$5:$C$36</definedName>
    <definedName name="_A08" localSheetId="6">'[13]A01-1'!$A$5:$C$36</definedName>
    <definedName name="_A08" localSheetId="7">'[13]A01-1'!$A$5:$C$36</definedName>
    <definedName name="_A08" localSheetId="8">'[13]A01-1'!$A$5:$C$36</definedName>
    <definedName name="_A08" localSheetId="10">'[13]A01-1'!$A$5:$C$36</definedName>
    <definedName name="_A08" localSheetId="11">'[17]A01-1'!$A$5:$C$36</definedName>
    <definedName name="_A08" localSheetId="12">'[17]A01-1'!$A$5:$C$36</definedName>
    <definedName name="_A08" localSheetId="13">'[13]A01-1'!$A$5:$C$36</definedName>
    <definedName name="_A08" localSheetId="14">'[13]A01-1'!$A$5:$C$36</definedName>
    <definedName name="_A08" localSheetId="15">'[13]A01-1'!$A$5:$C$36</definedName>
    <definedName name="_A08" localSheetId="16">'[13]A01-1'!$A$5:$C$36</definedName>
    <definedName name="_A08" localSheetId="17">'[13]A01-1'!$A$5:$C$36</definedName>
    <definedName name="_A08" localSheetId="18">'[13]A01-1'!$A$5:$C$36</definedName>
    <definedName name="_A08" localSheetId="19">'[13]A01-1'!$A$5:$C$36</definedName>
    <definedName name="_A08" localSheetId="0">'[13]A01-1'!$A$5:$C$36</definedName>
    <definedName name="_A08">'[1]A01-1'!$A$5:$C$36</definedName>
    <definedName name="_a8756" localSheetId="5">'[23]A01-1'!$A$5:$C$36</definedName>
    <definedName name="_a8756" localSheetId="7">'[5]A01-1'!$A$5:$C$36</definedName>
    <definedName name="_a8756" localSheetId="8">'[5]A01-1'!$A$5:$C$36</definedName>
    <definedName name="_a8756" localSheetId="11">'[21]A01-1'!$A$5:$C$36</definedName>
    <definedName name="_a8756" localSheetId="12">'[21]A01-1'!$A$5:$C$36</definedName>
    <definedName name="_a8756" localSheetId="19">'[5]A01-1'!$A$5:$C$36</definedName>
    <definedName name="_a8756">'[4]A01-1'!$A$5:$C$36</definedName>
    <definedName name="_xlnm._FilterDatabase" localSheetId="5" hidden="1">'05-江安县县级一般公共预算支出预算表'!$A$5:$C$27</definedName>
    <definedName name="_xlnm._FilterDatabase" localSheetId="7" hidden="1">'07-江安县一般公共预算 经济分类科目支出预算表'!$A$5:$A$5</definedName>
    <definedName name="_xlnm._FilterDatabase" localSheetId="8" hidden="1">'08-江安县一般公共预算 经济分类科目基本支出预算表'!$A$5:$A$9</definedName>
    <definedName name="_xlnm._FilterDatabase" localSheetId="11" hidden="1">'11-江安县县级预算内基本建设支出预算表 '!$A$4:$G$29</definedName>
    <definedName name="_xlnm._FilterDatabase" localSheetId="19" hidden="1">'19-江安县对下政府性基金预算 转移支付预算表'!$A$4:$B$16</definedName>
    <definedName name="_qyc1234" localSheetId="5">#REF!</definedName>
    <definedName name="_qyc1234" localSheetId="7">#REF!</definedName>
    <definedName name="_qyc1234" localSheetId="8">#REF!</definedName>
    <definedName name="_qyc1234" localSheetId="11">#REF!</definedName>
    <definedName name="_qyc1234" localSheetId="12">#REF!</definedName>
    <definedName name="_qyc1234" localSheetId="19">#REF!</definedName>
    <definedName name="_qyc1234">#REF!</definedName>
    <definedName name="a">#N/A</definedName>
    <definedName name="b">#N/A</definedName>
    <definedName name="d">#N/A</definedName>
    <definedName name="DAHAI" localSheetId="5">#REF!</definedName>
    <definedName name="Database" localSheetId="1" hidden="1">#REF!</definedName>
    <definedName name="Database" localSheetId="2" hidden="1">#REF!</definedName>
    <definedName name="Database" localSheetId="3" hidden="1">#REF!</definedName>
    <definedName name="Database" localSheetId="4" hidden="1">#REF!</definedName>
    <definedName name="Database" localSheetId="5" hidden="1">#REF!</definedName>
    <definedName name="Database" localSheetId="6" hidden="1">#REF!</definedName>
    <definedName name="Database" localSheetId="7" hidden="1">#REF!</definedName>
    <definedName name="Database" localSheetId="8" hidden="1">#REF!</definedName>
    <definedName name="Database" localSheetId="10" hidden="1">#REF!</definedName>
    <definedName name="Database" localSheetId="11" hidden="1">#REF!</definedName>
    <definedName name="Database" localSheetId="12" hidden="1">#REF!</definedName>
    <definedName name="Database" localSheetId="13" hidden="1">#REF!</definedName>
    <definedName name="Database" localSheetId="14" hidden="1">#REF!</definedName>
    <definedName name="Database" localSheetId="15" hidden="1">#REF!</definedName>
    <definedName name="Database" localSheetId="16" hidden="1">#REF!</definedName>
    <definedName name="Database" localSheetId="17" hidden="1">#REF!</definedName>
    <definedName name="Database" localSheetId="18" hidden="1">#REF!</definedName>
    <definedName name="Database" localSheetId="19" hidden="1">#REF!</definedName>
    <definedName name="Database" localSheetId="0" hidden="1">#REF!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Area" localSheetId="2">'02-江安县一般公共预算支出预算表'!$A$1:$B$31</definedName>
    <definedName name="_xlnm.Print_Area" localSheetId="4">'04-江安县县级一般公共预算收入预算表'!$A$1:$B$31</definedName>
    <definedName name="_xlnm.Print_Area" localSheetId="5">'05-江安县县级一般公共预算支出预算表'!$A$1:$C$27</definedName>
    <definedName name="_xlnm.Print_Area" localSheetId="7">'07-江安县一般公共预算 经济分类科目支出预算表'!$A$1:$B$5</definedName>
    <definedName name="_xlnm.Print_Area" localSheetId="8">'08-江安县一般公共预算 经济分类科目基本支出预算表'!$A$1:$C$14</definedName>
    <definedName name="_xlnm.Print_Area" localSheetId="11">'11-江安县县级预算内基本建设支出预算表 '!$A$1:$D$29</definedName>
    <definedName name="_xlnm.Print_Area" localSheetId="12">'12-江安县本级重大投资计划和项目情况表'!$A$1:$J$22</definedName>
    <definedName name="_xlnm.Print_Area" localSheetId="19">'19-江安县对下政府性基金预算 转移支付预算表'!$A$1:$B$24</definedName>
    <definedName name="_xlnm.Print_Area">#N/A</definedName>
    <definedName name="_xlnm.Print_Titles" localSheetId="1">'01-江安县一般公共预算收入预算表'!$A$1:$IV$4</definedName>
    <definedName name="_xlnm.Print_Titles" localSheetId="2">'02-江安县一般公共预算支出预算表'!$A$1:$IT$5</definedName>
    <definedName name="_xlnm.Print_Titles" localSheetId="5" hidden="1">'05-江安县县级一般公共预算支出预算表'!$1:$4</definedName>
    <definedName name="_xlnm.Print_Titles" localSheetId="7">'07-江安县一般公共预算 经济分类科目支出预算表'!$1:$4</definedName>
    <definedName name="_xlnm.Print_Titles" localSheetId="8">'08-江安县一般公共预算 经济分类科目基本支出预算表'!$1:$4</definedName>
    <definedName name="_xlnm.Print_Titles" localSheetId="11">'11-江安县县级预算内基本建设支出预算表 '!$1:$4</definedName>
    <definedName name="_xlnm.Print_Titles" localSheetId="12">'12-江安县本级重大投资计划和项目情况表'!$1:$5</definedName>
    <definedName name="_xlnm.Print_Titles" localSheetId="19">'19-江安县对下政府性基金预算 转移支付预算表'!$1:$4</definedName>
    <definedName name="_xlnm.Print_Titles">#N/A</definedName>
    <definedName name="s">#N/A</definedName>
    <definedName name="地区名称" localSheetId="1">#REF!</definedName>
    <definedName name="地区名称" localSheetId="2">#REF!</definedName>
    <definedName name="地区名称" localSheetId="3">#REF!</definedName>
    <definedName name="地区名称" localSheetId="4">#REF!</definedName>
    <definedName name="地区名称" localSheetId="5">#REF!</definedName>
    <definedName name="地区名称" localSheetId="6">#REF!</definedName>
    <definedName name="地区名称" localSheetId="7">#REF!</definedName>
    <definedName name="地区名称" localSheetId="8">#REF!</definedName>
    <definedName name="地区名称" localSheetId="10">#REF!</definedName>
    <definedName name="地区名称" localSheetId="11">#REF!</definedName>
    <definedName name="地区名称" localSheetId="12">#REF!</definedName>
    <definedName name="地区名称" localSheetId="13">#REF!</definedName>
    <definedName name="地区名称" localSheetId="14">#REF!</definedName>
    <definedName name="地区名称" localSheetId="15">#REF!</definedName>
    <definedName name="地区名称" localSheetId="16">#REF!</definedName>
    <definedName name="地区名称" localSheetId="17">#REF!</definedName>
    <definedName name="地区名称" localSheetId="18">#REF!</definedName>
    <definedName name="地区名称" localSheetId="19">#REF!</definedName>
    <definedName name="地区名称" localSheetId="0">#REF!</definedName>
    <definedName name="地区名称">#REF!</definedName>
    <definedName name="分类" localSheetId="5">#REF!</definedName>
    <definedName name="分类">#REF!</definedName>
    <definedName name="行业" localSheetId="5">[33]Sheet1!$W$2:$W$9</definedName>
    <definedName name="行业">[10]Sheet1!$W$2:$W$9</definedName>
    <definedName name="市州" localSheetId="5">[33]Sheet1!$A$2:$U$2</definedName>
    <definedName name="市州">[10]Sheet1!$A$2:$U$2</definedName>
    <definedName name="形式" localSheetId="5">#REF!</definedName>
    <definedName name="形式">#REF!</definedName>
    <definedName name="性质" localSheetId="5">[34]Sheet2!$A$1:$A$4</definedName>
    <definedName name="性质">[11]Sheet2!$A$1:$A$4</definedName>
    <definedName name="支出" localSheetId="1">#REF!</definedName>
    <definedName name="支出" localSheetId="2">#REF!</definedName>
    <definedName name="支出" localSheetId="3">#REF!</definedName>
    <definedName name="支出" localSheetId="4">#REF!</definedName>
    <definedName name="支出" localSheetId="5">#REF!</definedName>
    <definedName name="支出" localSheetId="6">#REF!</definedName>
    <definedName name="支出" localSheetId="7">#REF!</definedName>
    <definedName name="支出" localSheetId="8">#REF!</definedName>
    <definedName name="支出" localSheetId="10">#REF!</definedName>
    <definedName name="支出" localSheetId="11">#REF!</definedName>
    <definedName name="支出" localSheetId="12">#REF!</definedName>
    <definedName name="支出" localSheetId="13">#REF!</definedName>
    <definedName name="支出" localSheetId="14">#REF!</definedName>
    <definedName name="支出" localSheetId="15">#REF!</definedName>
    <definedName name="支出" localSheetId="16">#REF!</definedName>
    <definedName name="支出" localSheetId="17">#REF!</definedName>
    <definedName name="支出" localSheetId="18">#REF!</definedName>
    <definedName name="支出" localSheetId="19">#REF!</definedName>
    <definedName name="支出" localSheetId="0">#REF!</definedName>
    <definedName name="支出">#REF!</definedName>
  </definedNames>
  <calcPr calcId="144525"/>
</workbook>
</file>

<file path=xl/sharedStrings.xml><?xml version="1.0" encoding="utf-8"?>
<sst xmlns="http://schemas.openxmlformats.org/spreadsheetml/2006/main" count="2548" uniqueCount="1907">
  <si>
    <t>2026年预算信息公开目录</t>
  </si>
  <si>
    <t>01-江安县一般公共预算收入预算表</t>
  </si>
  <si>
    <t>02-江安县一般公共预算支出预算表</t>
  </si>
  <si>
    <t>03-江安县一般公共预算收支预算平衡表</t>
  </si>
  <si>
    <t>04-江安县县级一般公共预算收入预算表</t>
  </si>
  <si>
    <t>05-江安县县级一般公共预算支出预算表</t>
  </si>
  <si>
    <t>06-江安县县级一般公共预算收支预算平衡表</t>
  </si>
  <si>
    <t>07-江安县一般公共预算 经济分类科目支出预算表</t>
  </si>
  <si>
    <t>08-江安县一般公共预算 经济分类科目基本支出预算表</t>
  </si>
  <si>
    <t>09-江安县对下一般公共预算 转移支付和税收返还预算表</t>
  </si>
  <si>
    <t>10-上级对江安县税收返还和转移支付补助预算表</t>
  </si>
  <si>
    <t xml:space="preserve">11-江安县县级预算内基本建设支出预算表 </t>
  </si>
  <si>
    <t>12-江安县本级重大投资计划和项目情况表</t>
  </si>
  <si>
    <t>13-江安县政府性基金预算收入预算表</t>
  </si>
  <si>
    <t>14-江安县政府性基金预算支出预算表</t>
  </si>
  <si>
    <t>15-江安县政府性基金预算收支预算平衡表</t>
  </si>
  <si>
    <t>16-江安县县级政府性基金预算收入预算表</t>
  </si>
  <si>
    <t>17-江安县县级政府性基金预算支出预算表</t>
  </si>
  <si>
    <t>18-江安县县级政府性基金预算收支预算平衡表</t>
  </si>
  <si>
    <t>19-江安县对下政府性基金预算 转移支付预算表</t>
  </si>
  <si>
    <t>样表1</t>
  </si>
  <si>
    <t>2026年江安县一般公共预算收入预算表</t>
  </si>
  <si>
    <t>单位：万元</t>
  </si>
  <si>
    <t>预算科目</t>
  </si>
  <si>
    <t>预算数</t>
  </si>
  <si>
    <t>税收收入小计</t>
  </si>
  <si>
    <t>一、增 值 税</t>
  </si>
  <si>
    <t>二、企业所得税</t>
  </si>
  <si>
    <t>三、个人所得税</t>
  </si>
  <si>
    <t>四、资源税</t>
  </si>
  <si>
    <t>五、城市维护建设税</t>
  </si>
  <si>
    <t>六、房产税</t>
  </si>
  <si>
    <t>七、印花税</t>
  </si>
  <si>
    <t>八、城镇土地使用税</t>
  </si>
  <si>
    <t>九、土地增值税</t>
  </si>
  <si>
    <t>十、车船税</t>
  </si>
  <si>
    <t>十一、耕地占用税</t>
  </si>
  <si>
    <t>十二、契税</t>
  </si>
  <si>
    <t>十三、烟叶税</t>
  </si>
  <si>
    <t>十四、环境保护税</t>
  </si>
  <si>
    <t>十五、其他税收收入</t>
  </si>
  <si>
    <t>非税收入小计</t>
  </si>
  <si>
    <t>十六、专项收入</t>
  </si>
  <si>
    <t>十七、行政事业性收费收入</t>
  </si>
  <si>
    <t>十八、罚没收入</t>
  </si>
  <si>
    <t>十九、国有资本经营收入</t>
  </si>
  <si>
    <t>二十、国有资源（资产）有偿使用收入</t>
  </si>
  <si>
    <t>二十一、政府住房基金收入</t>
  </si>
  <si>
    <t>二十二、其他收入</t>
  </si>
  <si>
    <t>一般公共预算收入合计</t>
  </si>
  <si>
    <t>样表2</t>
  </si>
  <si>
    <t>2026年江安县一般公共预算支出预算表</t>
  </si>
  <si>
    <t>一般公共预算支出合计</t>
  </si>
  <si>
    <t xml:space="preserve">  一般公共服务支出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</si>
  <si>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</si>
  <si>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</si>
  <si>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</si>
  <si>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</si>
  <si>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</si>
  <si>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</si>
  <si>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</si>
  <si>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</si>
  <si>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</si>
  <si>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</si>
  <si>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</si>
  <si>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</si>
  <si>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</si>
  <si>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</si>
  <si>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</si>
  <si>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</si>
  <si>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</si>
  <si>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</si>
  <si>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</si>
  <si>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专项业务及机关事务管理</t>
  </si>
  <si>
    <t xml:space="preserve">      政务公开审批</t>
  </si>
  <si>
    <t xml:space="preserve">      参事事务</t>
  </si>
  <si>
    <t xml:space="preserve">      其他政府办公厅(室)及相关机构事务支出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</si>
  <si>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</si>
  <si>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</si>
  <si>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</si>
  <si>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</si>
  <si>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</si>
  <si>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</si>
  <si>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</si>
  <si>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</si>
  <si>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</si>
  <si>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</si>
  <si>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</si>
  <si>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</si>
  <si>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</si>
  <si>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</si>
  <si>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</si>
  <si>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</si>
  <si>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</si>
  <si>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</si>
  <si>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</si>
  <si>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</si>
  <si>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</si>
  <si>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</si>
  <si>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</si>
  <si>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</si>
  <si>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</si>
  <si>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</si>
  <si>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</si>
  <si>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</si>
  <si>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</si>
  <si>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</si>
  <si>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</si>
  <si>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</si>
  <si>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</si>
  <si>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</si>
  <si>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</si>
  <si>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</si>
  <si>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</si>
  <si>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</si>
  <si>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</si>
  <si>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</si>
  <si>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</si>
  <si>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</si>
  <si>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</si>
  <si>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</si>
  <si>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</si>
  <si>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</si>
  <si>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</si>
  <si>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</si>
  <si>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</si>
  <si>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</si>
  <si>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</si>
  <si>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</si>
  <si>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</si>
  <si>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</si>
  <si>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</si>
  <si>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</si>
  <si>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</si>
  <si>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</si>
  <si>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</si>
  <si>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</si>
  <si>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</si>
  <si>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</si>
  <si>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其他港澳台侨事务支出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</si>
  <si>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</si>
  <si>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</si>
  <si>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</si>
  <si>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</si>
  <si>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</si>
  <si>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</si>
  <si>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</si>
  <si>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</si>
  <si>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</si>
  <si>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</si>
  <si>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</si>
  <si>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</si>
  <si>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</si>
  <si>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</si>
  <si>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</si>
  <si>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</si>
  <si>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</si>
  <si>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</si>
  <si>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</si>
  <si>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</si>
  <si>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</si>
  <si>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</si>
  <si>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</si>
  <si>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</si>
  <si>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</si>
  <si>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</si>
  <si>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</si>
  <si>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</si>
  <si>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</si>
  <si>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经营主体管理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</si>
  <si>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</si>
  <si>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</si>
  <si>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</si>
  <si>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</si>
  <si>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</si>
  <si>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</si>
  <si>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</si>
  <si>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</si>
  <si>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社会工作事务</t>
  </si>
  <si>
    <t xml:space="preserve">      其他社会工作事务支出</t>
  </si>
  <si>
    <t xml:space="preserve">   信访事务</t>
  </si>
  <si>
    <t xml:space="preserve">      信访业务</t>
  </si>
  <si>
    <t xml:space="preserve">      其他信访事务支出</t>
  </si>
  <si>
    <t xml:space="preserve">   数据事务</t>
  </si>
  <si>
    <t xml:space="preserve">      其他数据事务支出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</si>
  <si>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</si>
  <si>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</si>
  <si>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</si>
  <si>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外交支出</t>
  </si>
  <si>
    <t xml:space="preserve">    外交管理事务</t>
  </si>
  <si>
    <t xml:space="preserve">      其他外交管理事务支出</t>
  </si>
  <si>
    <t xml:space="preserve">    驻外机构</t>
  </si>
  <si>
    <t xml:space="preserve">      驻外使领馆(团、处)</t>
  </si>
  <si>
    <t xml:space="preserve">      其他驻外机构支出</t>
  </si>
  <si>
    <t xml:space="preserve">    对外援助</t>
  </si>
  <si>
    <t xml:space="preserve">      援外优惠贷款贴息</t>
  </si>
  <si>
    <t xml:space="preserve">      对外援助</t>
  </si>
  <si>
    <t xml:space="preserve">    国际组织</t>
  </si>
  <si>
    <t xml:space="preserve">      国际组织会费</t>
  </si>
  <si>
    <t xml:space="preserve">      国际组织捐赠</t>
  </si>
  <si>
    <t xml:space="preserve">      维和摊款</t>
  </si>
  <si>
    <t xml:space="preserve">      国际组织股金及基金</t>
  </si>
  <si>
    <t xml:space="preserve">      其他国际组织支出</t>
  </si>
  <si>
    <t xml:space="preserve">    对外合作与交流</t>
  </si>
  <si>
    <t xml:space="preserve">      在华国际会议</t>
  </si>
  <si>
    <t xml:space="preserve">      国际交流活动</t>
  </si>
  <si>
    <t xml:space="preserve">      对外合作活动</t>
  </si>
  <si>
    <t xml:space="preserve">      其他对外合作与交流支出</t>
  </si>
  <si>
    <t xml:space="preserve">    对外宣传</t>
  </si>
  <si>
    <t xml:space="preserve">      对外宣传</t>
  </si>
  <si>
    <t xml:space="preserve">    边界勘界联检</t>
  </si>
  <si>
    <t xml:space="preserve">      边界勘界</t>
  </si>
  <si>
    <t xml:space="preserve">      边界联检</t>
  </si>
  <si>
    <t xml:space="preserve">      边界界桩维护</t>
  </si>
  <si>
    <t xml:space="preserve">      其他支出</t>
  </si>
  <si>
    <t xml:space="preserve">    国际发展合作</t>
  </si>
  <si>
    <t xml:space="preserve">      其他国际发展合作支出</t>
  </si>
  <si>
    <t xml:space="preserve">    其他外交支出</t>
  </si>
  <si>
    <t xml:space="preserve">      其他外交支出</t>
  </si>
  <si>
    <t xml:space="preserve">  国防支出</t>
  </si>
  <si>
    <t xml:space="preserve">    军费</t>
  </si>
  <si>
    <t xml:space="preserve">      现役部队</t>
  </si>
  <si>
    <t xml:space="preserve">      预备役部队</t>
  </si>
  <si>
    <t xml:space="preserve">      其他军费支出</t>
  </si>
  <si>
    <t xml:space="preserve">    国防科研事业</t>
  </si>
  <si>
    <t xml:space="preserve">      国防科研事业</t>
  </si>
  <si>
    <t xml:space="preserve">    专项工程</t>
  </si>
  <si>
    <t xml:space="preserve">      专项工程</t>
  </si>
  <si>
    <t xml:space="preserve">    国防动员</t>
  </si>
  <si>
    <t xml:space="preserve">      兵役征集</t>
  </si>
  <si>
    <t xml:space="preserve">      经济动员</t>
  </si>
  <si>
    <t xml:space="preserve">      人民防空</t>
  </si>
  <si>
    <t xml:space="preserve">      交通战备</t>
  </si>
  <si>
    <t xml:space="preserve">      民兵</t>
  </si>
  <si>
    <t xml:space="preserve">      边海防</t>
  </si>
  <si>
    <t xml:space="preserve">      其他国防动员支出</t>
  </si>
  <si>
    <t xml:space="preserve">    其他国防支出</t>
  </si>
  <si>
    <t xml:space="preserve">      其他国防支出</t>
  </si>
  <si>
    <t xml:space="preserve">  公共安全支出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</si>
  <si>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</si>
  <si>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</si>
  <si>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</si>
  <si>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</si>
  <si>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</si>
  <si>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</si>
  <si>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</si>
  <si>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</si>
  <si>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</si>
  <si>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</si>
  <si>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</si>
  <si>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</si>
  <si>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</si>
  <si>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</si>
  <si>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</si>
  <si>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</si>
  <si>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</si>
  <si>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</si>
  <si>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</si>
  <si>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</si>
  <si>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</si>
  <si>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</si>
  <si>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</si>
  <si>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</si>
  <si>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</si>
  <si>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</si>
  <si>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</si>
  <si>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</si>
  <si>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法治建设</t>
  </si>
  <si>
    <t xml:space="preserve">      其他司法支出</t>
  </si>
  <si>
    <t xml:space="preserve">    监狱</t>
  </si>
  <si>
    <t xml:space="preserve">      罪犯生活及医疗卫生</t>
  </si>
  <si>
    <t xml:space="preserve">      监狱业务及罪犯改造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</si>
  <si>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</si>
  <si>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</si>
  <si>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</si>
  <si>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</si>
  <si>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</si>
  <si>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</si>
  <si>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</si>
  <si>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</si>
  <si>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</si>
  <si>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</si>
  <si>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</si>
  <si>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</si>
  <si>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</si>
  <si>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</si>
  <si>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</si>
  <si>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国家司法救助支出</t>
  </si>
  <si>
    <t xml:space="preserve">      其他公共安全支出</t>
  </si>
  <si>
    <t xml:space="preserve">  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</si>
  <si>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</si>
  <si>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</si>
  <si>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</si>
  <si>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</si>
  <si>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</si>
  <si>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</si>
  <si>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</si>
  <si>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</si>
  <si>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</si>
  <si>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</si>
  <si>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</si>
  <si>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</si>
  <si>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</si>
  <si>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</si>
  <si>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</si>
  <si>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</si>
  <si>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</si>
  <si>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</si>
  <si>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</si>
  <si>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</si>
  <si>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</si>
  <si>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</si>
  <si>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</si>
  <si>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</si>
  <si>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</si>
  <si>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</si>
  <si>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</si>
  <si>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</si>
  <si>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</si>
  <si>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</si>
  <si>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</si>
  <si>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专门学校教育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</si>
  <si>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</si>
  <si>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</si>
  <si>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</si>
  <si>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</si>
  <si>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</si>
  <si>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</si>
  <si>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</si>
  <si>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</si>
  <si>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</si>
  <si>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</si>
  <si>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</si>
  <si>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</si>
  <si>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</si>
  <si>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</si>
  <si>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</si>
  <si>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</si>
  <si>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科学技术支出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</si>
  <si>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</si>
  <si>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</si>
  <si>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</si>
  <si>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</si>
  <si>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</si>
  <si>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</si>
  <si>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</si>
  <si>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</si>
  <si>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</si>
  <si>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</si>
  <si>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</si>
  <si>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</si>
  <si>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</si>
  <si>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</si>
  <si>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</si>
  <si>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</si>
  <si>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</si>
  <si>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</si>
  <si>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 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</si>
  <si>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</si>
  <si>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</si>
  <si>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</si>
  <si>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</si>
  <si>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</si>
  <si>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</si>
  <si>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</si>
  <si>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</si>
  <si>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</si>
  <si>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</si>
  <si>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</si>
  <si>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</si>
  <si>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</si>
  <si>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</si>
  <si>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</si>
  <si>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</si>
  <si>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</si>
  <si>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</si>
  <si>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</si>
  <si>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</si>
  <si>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</si>
  <si>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</si>
  <si>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</si>
  <si>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</si>
  <si>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</si>
  <si>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</si>
  <si>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</si>
  <si>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</si>
  <si>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</si>
  <si>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 xml:space="preserve">  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</si>
  <si>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</si>
  <si>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</si>
  <si>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</si>
  <si>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</si>
  <si>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</si>
  <si>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</si>
  <si>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</si>
  <si>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</si>
  <si>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</si>
  <si>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</si>
  <si>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</si>
  <si>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</si>
  <si>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</si>
  <si>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</si>
  <si>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</si>
  <si>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</si>
  <si>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</si>
  <si>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</si>
  <si>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</si>
  <si>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</si>
  <si>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</si>
  <si>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</si>
  <si>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</si>
  <si>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</si>
  <si>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</si>
  <si>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</si>
  <si>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</si>
  <si>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</si>
  <si>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</si>
  <si>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</si>
  <si>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</si>
  <si>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</si>
  <si>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</si>
  <si>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</si>
  <si>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</si>
  <si>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</si>
  <si>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</si>
  <si>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</si>
  <si>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文化产业发展专项支出</t>
  </si>
  <si>
    <t xml:space="preserve">      其他文化旅游体育与传媒支出</t>
  </si>
  <si>
    <t xml:space="preserve">  社会保障和就业支出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</si>
  <si>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</si>
  <si>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</si>
  <si>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</si>
  <si>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</si>
  <si>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</si>
  <si>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</si>
  <si>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</si>
  <si>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</si>
  <si>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</si>
  <si>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</si>
  <si>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</si>
  <si>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</si>
  <si>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</si>
  <si>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</si>
  <si>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</si>
  <si>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</si>
  <si>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</si>
  <si>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老龄事务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</si>
  <si>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</si>
  <si>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</si>
  <si>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</si>
  <si>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</si>
  <si>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</si>
  <si>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</si>
  <si>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</si>
  <si>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</si>
  <si>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</si>
  <si>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</si>
  <si>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</si>
  <si>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</si>
  <si>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</si>
  <si>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</si>
  <si>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</si>
  <si>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</si>
  <si>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</si>
  <si>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就业创业服务补助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</si>
  <si>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</si>
  <si>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</si>
  <si>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</si>
  <si>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职业技能评价补贴</t>
  </si>
  <si>
    <t xml:space="preserve">      就业见习补贴</t>
  </si>
  <si>
    <t xml:space="preserve">      高技能人才培养补助</t>
  </si>
  <si>
    <t xml:space="preserve">      求职和创业补贴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</si>
  <si>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</si>
  <si>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</si>
  <si>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</si>
  <si>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</si>
  <si>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</si>
  <si>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义务兵优待</t>
  </si>
  <si>
    <t xml:space="preserve">      农村籍退役士兵老年生活补助</t>
  </si>
  <si>
    <t xml:space="preserve">      光荣院</t>
  </si>
  <si>
    <t xml:space="preserve">      褒扬纪念</t>
  </si>
  <si>
    <t xml:space="preserve">      其他优抚支出</t>
  </si>
  <si>
    <t xml:space="preserve">    退役安置</t>
  </si>
  <si>
    <t xml:space="preserve">      退伍士兵安置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</si>
  <si>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</si>
  <si>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</si>
  <si>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</si>
  <si>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</si>
  <si>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</si>
  <si>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</si>
  <si>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</si>
  <si>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</si>
  <si>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</si>
  <si>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</si>
  <si>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</si>
  <si>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</si>
  <si>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</si>
  <si>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</si>
  <si>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</si>
  <si>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</si>
  <si>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</si>
  <si>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</si>
  <si>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</si>
  <si>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</si>
  <si>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</si>
  <si>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</si>
  <si>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</si>
  <si>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</si>
  <si>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</si>
  <si>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</si>
  <si>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</si>
  <si>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</si>
  <si>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</si>
  <si>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</si>
  <si>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</si>
  <si>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对道路交通事故社会救助基金的补助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</si>
  <si>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</si>
  <si>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</si>
  <si>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</si>
  <si>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</si>
  <si>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</si>
  <si>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</si>
  <si>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</si>
  <si>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</si>
  <si>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</si>
  <si>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</si>
  <si>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</si>
  <si>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</si>
  <si>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</si>
  <si>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</si>
  <si>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军供保障</t>
  </si>
  <si>
    <t xml:space="preserve">      其他退役军人管理事务支出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</si>
  <si>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</si>
  <si>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</si>
  <si>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</si>
  <si>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</si>
  <si>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</si>
  <si>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卫生健康支出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</si>
  <si>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</si>
  <si>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</si>
  <si>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</si>
  <si>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</si>
  <si>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中医(民族)医院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</si>
  <si>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</si>
  <si>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</si>
  <si>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</si>
  <si>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</si>
  <si>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</si>
  <si>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</si>
  <si>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</si>
  <si>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</si>
  <si>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</si>
  <si>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</si>
  <si>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优抚医院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</si>
  <si>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</si>
  <si>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</si>
  <si>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</si>
  <si>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</si>
  <si>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</si>
  <si>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</si>
  <si>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</si>
  <si>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</si>
  <si>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</si>
  <si>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</si>
  <si>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</si>
  <si>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</si>
  <si>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</si>
  <si>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</si>
  <si>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</si>
  <si>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突发公共卫生事件应急处置</t>
  </si>
  <si>
    <t xml:space="preserve">      其他公共卫生支出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</si>
  <si>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</si>
  <si>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</si>
  <si>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</si>
  <si>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</si>
  <si>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</si>
  <si>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</si>
  <si>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</si>
  <si>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</si>
  <si>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</si>
  <si>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</si>
  <si>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</si>
  <si>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</si>
  <si>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</si>
  <si>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</si>
  <si>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</si>
  <si>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</si>
  <si>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</si>
  <si>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</si>
  <si>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</si>
  <si>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</si>
  <si>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</si>
  <si>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</si>
  <si>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</si>
  <si>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</si>
  <si>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中医药事务</t>
  </si>
  <si>
    <t xml:space="preserve">      中医（民族医）药专项</t>
  </si>
  <si>
    <t xml:space="preserve">      其他中医院事务支出</t>
  </si>
  <si>
    <t xml:space="preserve">    疾病预防控制事业</t>
  </si>
  <si>
    <t xml:space="preserve">      其他疾病预防控制事务支出</t>
  </si>
  <si>
    <t xml:space="preserve">    托育服务</t>
  </si>
  <si>
    <t xml:space="preserve">      托育机构</t>
  </si>
  <si>
    <t xml:space="preserve">      育儿补贴</t>
  </si>
  <si>
    <r>
      <rPr>
        <b/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其他育幼服务支出</t>
    </r>
  </si>
  <si>
    <t xml:space="preserve">    其他卫生健康支出</t>
  </si>
  <si>
    <t xml:space="preserve">      其他卫生健康支出</t>
  </si>
  <si>
    <t xml:space="preserve">  节能环保支出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</si>
  <si>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</si>
  <si>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</si>
  <si>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</si>
  <si>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</si>
  <si>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</si>
  <si>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应对气候变化管理事务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</si>
  <si>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</si>
  <si>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</si>
  <si>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</si>
  <si>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</si>
  <si>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r>
      <rPr>
        <b/>
        <sz val="12"/>
        <rFont val="宋体"/>
        <charset val="134"/>
      </rPr>
      <t xml:space="preserve">     </t>
    </r>
    <r>
      <rPr>
        <sz val="12"/>
        <rFont val="宋体"/>
        <charset val="134"/>
      </rPr>
      <t>其他环境监测与监察支出</t>
    </r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</si>
  <si>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</si>
  <si>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</si>
  <si>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</si>
  <si>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</si>
  <si>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</si>
  <si>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</si>
  <si>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</si>
  <si>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</si>
  <si>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r>
      <rPr>
        <b/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 其他污染防治支出</t>
    </r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</si>
  <si>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</si>
  <si>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</si>
  <si>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</si>
  <si>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</si>
  <si>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草原生态修复治理</t>
  </si>
  <si>
    <t xml:space="preserve">      自然保护地</t>
  </si>
  <si>
    <t xml:space="preserve">      其他自然生态保护支出</t>
  </si>
  <si>
    <t xml:space="preserve">    森林保护修复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</si>
  <si>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</si>
  <si>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</si>
  <si>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</si>
  <si>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 </t>
  </si>
  <si>
    <t xml:space="preserve">      停伐补助</t>
  </si>
  <si>
    <t xml:space="preserve">      其他森林保护修复支出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</si>
  <si>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</si>
  <si>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</si>
  <si>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</si>
  <si>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</si>
  <si>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</si>
  <si>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</si>
  <si>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  已垦草原退耕还草</t>
  </si>
  <si>
    <t xml:space="preserve">    能源节约利用</t>
  </si>
  <si>
    <t xml:space="preserve">      能源节能利用</t>
  </si>
  <si>
    <t xml:space="preserve">    污染减排</t>
  </si>
  <si>
    <t xml:space="preserve">       生态环境监测与信息</t>
  </si>
  <si>
    <t xml:space="preserve">       生态环境执法监察</t>
  </si>
  <si>
    <t xml:space="preserve">       减排专项支出</t>
  </si>
  <si>
    <t xml:space="preserve">       清洁生产专项支出</t>
  </si>
  <si>
    <t xml:space="preserve">       其他污染减排支出</t>
  </si>
  <si>
    <t xml:space="preserve">    清洁能源</t>
  </si>
  <si>
    <t xml:space="preserve">       可再生能源</t>
  </si>
  <si>
    <t xml:space="preserve">       其他清洁能源支出</t>
  </si>
  <si>
    <t xml:space="preserve">    循环经济</t>
  </si>
  <si>
    <t xml:space="preserve">       循环经济</t>
  </si>
  <si>
    <t xml:space="preserve">    能源管理事务</t>
  </si>
  <si>
    <t xml:space="preserve">      能源科技装备</t>
  </si>
  <si>
    <t xml:space="preserve">      能源行业管理</t>
  </si>
  <si>
    <t xml:space="preserve">      能源管理</t>
  </si>
  <si>
    <t xml:space="preserve">      农村电网建设</t>
  </si>
  <si>
    <t xml:space="preserve">      其他能源管理事务支出</t>
  </si>
  <si>
    <t xml:space="preserve">    其他节能环保支出</t>
  </si>
  <si>
    <t xml:space="preserve">      其他节能环保支出</t>
  </si>
  <si>
    <t xml:space="preserve">  城乡社区支出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</si>
  <si>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</si>
  <si>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</si>
  <si>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</si>
  <si>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</si>
  <si>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</si>
  <si>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</si>
  <si>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</si>
  <si>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</si>
  <si>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</si>
  <si>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</si>
  <si>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</si>
  <si>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</si>
  <si>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</si>
  <si>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</si>
  <si>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</si>
  <si>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</si>
  <si>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</si>
  <si>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其他城乡社区事务支出</t>
  </si>
  <si>
    <t xml:space="preserve">      其他城乡社区支出</t>
  </si>
  <si>
    <t xml:space="preserve">  农林水支出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</si>
  <si>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</si>
  <si>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</si>
  <si>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</si>
  <si>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</si>
  <si>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</si>
  <si>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</si>
  <si>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</si>
  <si>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</si>
  <si>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</si>
  <si>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</si>
  <si>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</si>
  <si>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</si>
  <si>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</si>
  <si>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</si>
  <si>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</si>
  <si>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</si>
  <si>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农业生态资源保护</t>
  </si>
  <si>
    <t xml:space="preserve">      乡村道路建设</t>
  </si>
  <si>
    <t xml:space="preserve">      渔业发展</t>
  </si>
  <si>
    <t xml:space="preserve">      对高校毕业生到基层任职补助</t>
  </si>
  <si>
    <t xml:space="preserve">      耕地建设与利用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</si>
  <si>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</si>
  <si>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</si>
  <si>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</si>
  <si>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</si>
  <si>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</si>
  <si>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</si>
  <si>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</si>
  <si>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</si>
  <si>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</si>
  <si>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</si>
  <si>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</si>
  <si>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</si>
  <si>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</si>
  <si>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</si>
  <si>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</si>
  <si>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</si>
  <si>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林业草原防灾减灾</t>
  </si>
  <si>
    <t xml:space="preserve">      草原管理</t>
  </si>
  <si>
    <t xml:space="preserve">      退耕还林还草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</si>
  <si>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</si>
  <si>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</si>
  <si>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</si>
  <si>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</si>
  <si>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</si>
  <si>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</si>
  <si>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</si>
  <si>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</si>
  <si>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</si>
  <si>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</si>
  <si>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</si>
  <si>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</si>
  <si>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</si>
  <si>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</si>
  <si>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</si>
  <si>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</si>
  <si>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</si>
  <si>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</si>
  <si>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</si>
  <si>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</si>
  <si>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</si>
  <si>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农村供水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</si>
  <si>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</si>
  <si>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</si>
  <si>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</si>
  <si>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</si>
  <si>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</si>
  <si>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</si>
  <si>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</si>
  <si>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</si>
  <si>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“三西”农业建设专项补助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</si>
  <si>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</si>
  <si>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</si>
  <si>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</si>
  <si>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</si>
  <si>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</si>
  <si>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</si>
  <si>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</si>
  <si>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</si>
  <si>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</si>
  <si>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农业保险保费补贴</t>
  </si>
  <si>
    <t xml:space="preserve">      创业担保贷款贴息及奖补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</si>
  <si>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</si>
  <si>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</si>
  <si>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</si>
  <si>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</si>
  <si>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</si>
  <si>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</si>
  <si>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</si>
  <si>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</si>
  <si>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交通运输支出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</si>
  <si>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</si>
  <si>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</si>
  <si>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</si>
  <si>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</si>
  <si>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</si>
  <si>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公路运输管理</t>
  </si>
  <si>
    <t xml:space="preserve">      公路和运输技术标准化建设</t>
  </si>
  <si>
    <t xml:space="preserve">      水运建设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</si>
  <si>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</si>
  <si>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</si>
  <si>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</si>
  <si>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</si>
  <si>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</si>
  <si>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</si>
  <si>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</si>
  <si>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</si>
  <si>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</si>
  <si>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</si>
  <si>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</si>
  <si>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</si>
  <si>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</si>
  <si>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</si>
  <si>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</si>
  <si>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</si>
  <si>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</si>
  <si>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</si>
  <si>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</si>
  <si>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</si>
  <si>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</si>
  <si>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</si>
  <si>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</si>
  <si>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</si>
  <si>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</si>
  <si>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</si>
  <si>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</si>
  <si>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</si>
  <si>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</si>
  <si>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资源勘探工业信息等支出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</si>
  <si>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</si>
  <si>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</si>
  <si>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</si>
  <si>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</si>
  <si>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</si>
  <si>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</si>
  <si>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</si>
  <si>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</si>
  <si>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</si>
  <si>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</si>
  <si>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</si>
  <si>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</si>
  <si>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</si>
  <si>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</si>
  <si>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</si>
  <si>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</si>
  <si>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</si>
  <si>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</si>
  <si>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</si>
  <si>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</si>
  <si>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</si>
  <si>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</si>
  <si>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</t>
  </si>
  <si>
    <t xml:space="preserve">      战备应急</t>
  </si>
  <si>
    <t xml:space="preserve">      专用通信</t>
  </si>
  <si>
    <t xml:space="preserve">      无线电及信息通信监管</t>
  </si>
  <si>
    <t xml:space="preserve">      工程建设及运行维护</t>
  </si>
  <si>
    <t xml:space="preserve">      产业发展</t>
  </si>
  <si>
    <t xml:space="preserve">      其他工业和信息产业支出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</si>
  <si>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</si>
  <si>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</si>
  <si>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</si>
  <si>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</si>
  <si>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</si>
  <si>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</si>
  <si>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</si>
  <si>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</si>
  <si>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</si>
  <si>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</si>
  <si>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</si>
  <si>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</si>
  <si>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</si>
  <si>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</si>
  <si>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</si>
  <si>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商业服务业等支出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</si>
  <si>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</si>
  <si>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</si>
  <si>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</si>
  <si>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</si>
  <si>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</si>
  <si>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</si>
  <si>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</si>
  <si>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</si>
  <si>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</si>
  <si>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</si>
  <si>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</si>
  <si>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</si>
  <si>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金融支出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</si>
  <si>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</si>
  <si>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</si>
  <si>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</si>
  <si>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</si>
  <si>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货币发行</t>
  </si>
  <si>
    <t xml:space="preserve">      金融服务</t>
  </si>
  <si>
    <t xml:space="preserve">      反假币</t>
  </si>
  <si>
    <t xml:space="preserve">      重点金融机构监管</t>
  </si>
  <si>
    <t xml:space="preserve">      金融稽查与案件处理</t>
  </si>
  <si>
    <t xml:space="preserve">      金融行业电子化建设</t>
  </si>
  <si>
    <t xml:space="preserve">      从业人员资格考试</t>
  </si>
  <si>
    <t xml:space="preserve">      反洗钱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</si>
  <si>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</si>
  <si>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</si>
  <si>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</si>
  <si>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</si>
  <si>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</si>
  <si>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</si>
  <si>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</si>
  <si>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金融调控支出</t>
  </si>
  <si>
    <t xml:space="preserve">      中央银行亏损补贴</t>
  </si>
  <si>
    <t xml:space="preserve">      其他金融调控支出</t>
  </si>
  <si>
    <t xml:space="preserve">    其他金融支出</t>
  </si>
  <si>
    <t xml:space="preserve">      重点企业贷款贴息</t>
  </si>
  <si>
    <t xml:space="preserve">      其他金融支出</t>
  </si>
  <si>
    <t xml:space="preserve">  援助其他地区支出</t>
  </si>
  <si>
    <t xml:space="preserve">    一般公共服务</t>
  </si>
  <si>
    <t xml:space="preserve">    教育</t>
  </si>
  <si>
    <t xml:space="preserve">    文化旅游体育与传媒</t>
  </si>
  <si>
    <t xml:space="preserve">    卫生健康</t>
  </si>
  <si>
    <t xml:space="preserve">    节能环保</t>
  </si>
  <si>
    <t xml:space="preserve">    交通运输</t>
  </si>
  <si>
    <t xml:space="preserve">    住房保障</t>
  </si>
  <si>
    <t xml:space="preserve">    其他支出</t>
  </si>
  <si>
    <t xml:space="preserve">  自然资源海洋气象等支出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</si>
  <si>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</si>
  <si>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</si>
  <si>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</si>
  <si>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</si>
  <si>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</si>
  <si>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</si>
  <si>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</si>
  <si>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地质及矿产资源与环境调查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</si>
  <si>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</si>
  <si>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</si>
  <si>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</si>
  <si>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地质勘查基金(周转金)支出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</si>
  <si>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</si>
  <si>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</si>
  <si>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</si>
  <si>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</si>
  <si>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</si>
  <si>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</si>
  <si>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</si>
  <si>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</si>
  <si>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</si>
  <si>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基础测绘与地理信息监测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</si>
  <si>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</si>
  <si>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</si>
  <si>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</si>
  <si>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</si>
  <si>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</si>
  <si>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</si>
  <si>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</si>
  <si>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</si>
  <si>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</si>
  <si>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</si>
  <si>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</si>
  <si>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</si>
  <si>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</si>
  <si>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其他国土海洋气象等支出</t>
  </si>
  <si>
    <t xml:space="preserve">      其他自然资源海洋气候等支出</t>
  </si>
  <si>
    <t xml:space="preserve">  住房保障支出</t>
  </si>
  <si>
    <t xml:space="preserve">    保障性安居工程支出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</si>
  <si>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</si>
  <si>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</si>
  <si>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</si>
  <si>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</si>
  <si>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老旧小区改造</t>
  </si>
  <si>
    <t xml:space="preserve">      配租型住房保障</t>
  </si>
  <si>
    <t xml:space="preserve">      配售型保障性住房</t>
  </si>
  <si>
    <t xml:space="preserve">      城中村改造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</si>
  <si>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</si>
  <si>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</si>
  <si>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</si>
  <si>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</si>
  <si>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</si>
  <si>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</si>
  <si>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</si>
  <si>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</si>
  <si>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</si>
  <si>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粮油物资储备支出</t>
  </si>
  <si>
    <t xml:space="preserve">    粮油物资事务</t>
  </si>
  <si>
    <t xml:space="preserve">      财务与审计支出</t>
  </si>
  <si>
    <t xml:space="preserve">      信息统计</t>
  </si>
  <si>
    <t xml:space="preserve">      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</si>
  <si>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</si>
  <si>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</si>
  <si>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</si>
  <si>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</si>
  <si>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</si>
  <si>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</si>
  <si>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</si>
  <si>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</si>
  <si>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</si>
  <si>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其他粮油事务支出</t>
  </si>
  <si>
    <t xml:space="preserve">    能源储备</t>
  </si>
  <si>
    <t xml:space="preserve">      石油储备</t>
  </si>
  <si>
    <t xml:space="preserve">      天然铀储备</t>
  </si>
  <si>
    <t xml:space="preserve">      煤炭储备</t>
  </si>
  <si>
    <t xml:space="preserve">      成品油储备</t>
  </si>
  <si>
    <t xml:space="preserve">      天然气储备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</si>
  <si>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</si>
  <si>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</si>
  <si>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</si>
  <si>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</si>
  <si>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</si>
  <si>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</si>
  <si>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</si>
  <si>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</si>
  <si>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</si>
  <si>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</si>
  <si>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</si>
  <si>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</si>
  <si>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</si>
  <si>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</si>
  <si>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</si>
  <si>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</si>
  <si>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</si>
  <si>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</si>
  <si>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</si>
  <si>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</si>
  <si>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灾害防治及应急管理支出</t>
  </si>
  <si>
    <t xml:space="preserve">    应急管理事务  </t>
  </si>
  <si>
    <t xml:space="preserve">      灾害风险防治</t>
  </si>
  <si>
    <t xml:space="preserve">      国务院安委会专项</t>
  </si>
  <si>
    <t xml:space="preserve">      安全监管</t>
  </si>
  <si>
    <t xml:space="preserve">      应急救援</t>
  </si>
  <si>
    <t xml:space="preserve">      应急管理</t>
  </si>
  <si>
    <t xml:space="preserve">      其他应急管理支出</t>
  </si>
  <si>
    <t xml:space="preserve">    消防救援事务</t>
  </si>
  <si>
    <t xml:space="preserve">      消防应急救援</t>
  </si>
  <si>
    <t xml:space="preserve">      其他消防救援事务支出</t>
  </si>
  <si>
    <t xml:space="preserve">    矿山安全</t>
  </si>
  <si>
    <t xml:space="preserve">      矿山安全监察事务</t>
  </si>
  <si>
    <t xml:space="preserve">      矿山应急救援事务</t>
  </si>
  <si>
    <t xml:space="preserve">      其他矿山安全支出</t>
  </si>
  <si>
    <t xml:space="preserve">    地震事务</t>
  </si>
  <si>
    <t xml:space="preserve">      地震监测</t>
  </si>
  <si>
    <t xml:space="preserve">      地震监测预报</t>
  </si>
  <si>
    <t xml:space="preserve">      地震灾害防治</t>
  </si>
  <si>
    <t xml:space="preserve">      地震应急救援</t>
  </si>
  <si>
    <t xml:space="preserve">      地震环境探察</t>
  </si>
  <si>
    <t xml:space="preserve">      防震减灾信息管理</t>
  </si>
  <si>
    <t xml:space="preserve">      防灾减灾基础管理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</si>
  <si>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</si>
  <si>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</si>
  <si>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</si>
  <si>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</si>
  <si>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</si>
  <si>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</si>
  <si>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</si>
  <si>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</si>
  <si>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</si>
  <si>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其他自然灾害生活救助支出</t>
  </si>
  <si>
    <t xml:space="preserve">    其他灾害防治及应急管理支出</t>
  </si>
  <si>
    <t xml:space="preserve">      其他灾害防治及应急管理支出</t>
  </si>
  <si>
    <t xml:space="preserve">  预备费</t>
  </si>
  <si>
    <t xml:space="preserve">  其他支出</t>
  </si>
  <si>
    <t xml:space="preserve">    年初预留</t>
  </si>
  <si>
    <t xml:space="preserve">      年初预留</t>
  </si>
  <si>
    <t xml:space="preserve">  债务付息支出</t>
  </si>
  <si>
    <t xml:space="preserve">    地方政府一般债务付息支出</t>
  </si>
  <si>
    <t xml:space="preserve">      地方政府一般债务付息支出</t>
  </si>
  <si>
    <t xml:space="preserve">  债务发行费用支出</t>
  </si>
  <si>
    <t xml:space="preserve">    地方政府一般债务发行费用支出</t>
  </si>
  <si>
    <t xml:space="preserve">  转移性支出</t>
  </si>
  <si>
    <t xml:space="preserve">   上解支出</t>
  </si>
  <si>
    <t xml:space="preserve">     体制上解支出</t>
  </si>
  <si>
    <t xml:space="preserve">     专项上解支出</t>
  </si>
  <si>
    <t xml:space="preserve">  债务还本支出</t>
  </si>
  <si>
    <t xml:space="preserve">   地方政府一般债券还本支出</t>
  </si>
  <si>
    <t xml:space="preserve">     地方政府一般债券还本支出</t>
  </si>
  <si>
    <t>一般公共预算支出总计</t>
  </si>
  <si>
    <t>样表3</t>
  </si>
  <si>
    <t>2026年江安县一般公共预算收支预算平衡表</t>
  </si>
  <si>
    <t>收   入</t>
  </si>
  <si>
    <t>支   出</t>
  </si>
  <si>
    <t>一般公共预算收入</t>
  </si>
  <si>
    <t>一般公共预算支出</t>
  </si>
  <si>
    <t>转移性收入</t>
  </si>
  <si>
    <t>转移性支出</t>
  </si>
  <si>
    <t xml:space="preserve">  上级补助收入</t>
  </si>
  <si>
    <t xml:space="preserve">  上解上级支出</t>
  </si>
  <si>
    <t xml:space="preserve">    返还性收入</t>
  </si>
  <si>
    <t xml:space="preserve">    体制上解支出</t>
  </si>
  <si>
    <t xml:space="preserve">    一般性转移支付收入</t>
  </si>
  <si>
    <t xml:space="preserve">    专项上解支出</t>
  </si>
  <si>
    <t xml:space="preserve">    专项转移支付收入</t>
  </si>
  <si>
    <t xml:space="preserve">  接受其他地区援助收入</t>
  </si>
  <si>
    <t xml:space="preserve">  地方政府一般债务还本支出</t>
  </si>
  <si>
    <t xml:space="preserve">  地方政府一般债务收入</t>
  </si>
  <si>
    <t xml:space="preserve">  拨付国债转贷资金数</t>
  </si>
  <si>
    <t xml:space="preserve">  国债转贷收入</t>
  </si>
  <si>
    <t xml:space="preserve">  国债转贷资金结余</t>
  </si>
  <si>
    <t xml:space="preserve">  国债转贷资金上年结余</t>
  </si>
  <si>
    <t xml:space="preserve">  调出资金</t>
  </si>
  <si>
    <t xml:space="preserve">  上年结转收入</t>
  </si>
  <si>
    <t xml:space="preserve">    补充预算稳定调节基金</t>
  </si>
  <si>
    <t xml:space="preserve">  调入资金   </t>
  </si>
  <si>
    <t xml:space="preserve">    补充预算周转金</t>
  </si>
  <si>
    <r>
      <rPr>
        <sz val="12"/>
        <rFont val="宋体"/>
        <charset val="134"/>
      </rPr>
      <t xml:space="preserve"> </t>
    </r>
    <r>
      <rPr>
        <sz val="12"/>
        <color theme="1"/>
        <rFont val="宋体"/>
        <charset val="134"/>
        <scheme val="minor"/>
      </rPr>
      <t xml:space="preserve"> </t>
    </r>
    <r>
      <rPr>
        <sz val="12"/>
        <rFont val="宋体"/>
        <charset val="134"/>
      </rPr>
      <t xml:space="preserve">      调入预算稳定调节金</t>
    </r>
  </si>
  <si>
    <t xml:space="preserve">    其他调出资金</t>
  </si>
  <si>
    <t xml:space="preserve">        从政府性基金预算调入</t>
  </si>
  <si>
    <t xml:space="preserve">        从国有资本经营预算调入</t>
  </si>
  <si>
    <t xml:space="preserve">        从其他资金调入</t>
  </si>
  <si>
    <t>收  入  总  计</t>
  </si>
  <si>
    <t>支  出  总  计</t>
  </si>
  <si>
    <t>样表4</t>
  </si>
  <si>
    <t>2026年江安县县级一般公共预算收入预算表</t>
  </si>
  <si>
    <t>预    算    科    目</t>
  </si>
  <si>
    <t>样表5</t>
  </si>
  <si>
    <t>2026年江安县县级一般公共预算支出预算表</t>
  </si>
  <si>
    <t>科目代码</t>
  </si>
  <si>
    <t>科目名称</t>
  </si>
  <si>
    <t>合计：</t>
  </si>
  <si>
    <t>一般公共服务支出</t>
  </si>
  <si>
    <t>人大事务</t>
  </si>
  <si>
    <t>行政运行</t>
  </si>
  <si>
    <t>人大会议</t>
  </si>
  <si>
    <t>代表工作</t>
  </si>
  <si>
    <t>事业运行</t>
  </si>
  <si>
    <t>其他人大事务支出</t>
  </si>
  <si>
    <t>政协事务</t>
  </si>
  <si>
    <t>一般行政管理事务</t>
  </si>
  <si>
    <t>机关服务</t>
  </si>
  <si>
    <t>政协会议</t>
  </si>
  <si>
    <t>委员视察</t>
  </si>
  <si>
    <t>参政议政</t>
  </si>
  <si>
    <t>其他政协事务支出</t>
  </si>
  <si>
    <t>政府办公厅（室）及相关机构事务</t>
  </si>
  <si>
    <t>专项业务及机关事务管理</t>
  </si>
  <si>
    <t>其他政府办公厅（室）及相关机构事务支出</t>
  </si>
  <si>
    <t>发展与改革事务</t>
  </si>
  <si>
    <t>战略规划与实施</t>
  </si>
  <si>
    <t>社会事业发展规划</t>
  </si>
  <si>
    <t>其他发展与改革事务支出</t>
  </si>
  <si>
    <t>统计信息事务</t>
  </si>
  <si>
    <t>信息事务</t>
  </si>
  <si>
    <t>专项统计业务</t>
  </si>
  <si>
    <t>统计抽样调查</t>
  </si>
  <si>
    <t>其他统计信息事务支出</t>
  </si>
  <si>
    <t>财政事务</t>
  </si>
  <si>
    <t>财政监察</t>
  </si>
  <si>
    <t>信息化建设</t>
  </si>
  <si>
    <t>其他财政事务支出</t>
  </si>
  <si>
    <t>税收事务</t>
  </si>
  <si>
    <t>税收业务</t>
  </si>
  <si>
    <t>审计事务</t>
  </si>
  <si>
    <t>审计业务</t>
  </si>
  <si>
    <t>其他审计事务支出</t>
  </si>
  <si>
    <t>纪检监察事务</t>
  </si>
  <si>
    <t>派驻派出机构</t>
  </si>
  <si>
    <t>其他纪检监察事务支出</t>
  </si>
  <si>
    <t>商贸事务</t>
  </si>
  <si>
    <t>招商引资</t>
  </si>
  <si>
    <t>其他商贸事务支出</t>
  </si>
  <si>
    <t>档案事务</t>
  </si>
  <si>
    <t>档案馆</t>
  </si>
  <si>
    <t>其他档案事务支出</t>
  </si>
  <si>
    <t>民主党派及工商联事务</t>
  </si>
  <si>
    <t>群众团体事务</t>
  </si>
  <si>
    <t>其他群众团体事务支出</t>
  </si>
  <si>
    <t>党委办公厅（室）及相关机构事务</t>
  </si>
  <si>
    <t>专项业务</t>
  </si>
  <si>
    <t>其他党委办公厅（室）及相关机构事务支出</t>
  </si>
  <si>
    <t>组织事务</t>
  </si>
  <si>
    <t>其他组织事务支出</t>
  </si>
  <si>
    <t>宣传事务</t>
  </si>
  <si>
    <t>宣传管理</t>
  </si>
  <si>
    <t>其他宣传事务支出</t>
  </si>
  <si>
    <t>统战事务</t>
  </si>
  <si>
    <t>宗教事务</t>
  </si>
  <si>
    <t>华侨事务</t>
  </si>
  <si>
    <t>其他统战事务支出</t>
  </si>
  <si>
    <t>网信事务</t>
  </si>
  <si>
    <t>信息安全事务</t>
  </si>
  <si>
    <t>市场监督管理事务</t>
  </si>
  <si>
    <t>经营主体管理</t>
  </si>
  <si>
    <t>市场秩序执法</t>
  </si>
  <si>
    <t>质量基础</t>
  </si>
  <si>
    <t>药品事务</t>
  </si>
  <si>
    <t>质量安全监管</t>
  </si>
  <si>
    <t>食品安全监管</t>
  </si>
  <si>
    <t>其他市场监督管理事务</t>
  </si>
  <si>
    <t>社会工作事务</t>
  </si>
  <si>
    <t>其他社会工作事务支出</t>
  </si>
  <si>
    <t>信访事务</t>
  </si>
  <si>
    <t>信访业务</t>
  </si>
  <si>
    <t>国防支出</t>
  </si>
  <si>
    <t>国防动员</t>
  </si>
  <si>
    <t>兵役征集</t>
  </si>
  <si>
    <t>人民防空</t>
  </si>
  <si>
    <t>民兵</t>
  </si>
  <si>
    <t>其他国防动员支出</t>
  </si>
  <si>
    <t>公共安全支出</t>
  </si>
  <si>
    <t>武装警察部队</t>
  </si>
  <si>
    <t>公安</t>
  </si>
  <si>
    <t>执法办案</t>
  </si>
  <si>
    <t>其他公安支出</t>
  </si>
  <si>
    <t>检察</t>
  </si>
  <si>
    <t>法院</t>
  </si>
  <si>
    <t>司法</t>
  </si>
  <si>
    <t>基层司法业务</t>
  </si>
  <si>
    <t>普法宣传</t>
  </si>
  <si>
    <t>公共法律服务</t>
  </si>
  <si>
    <t>社区矫正</t>
  </si>
  <si>
    <t>法治建设</t>
  </si>
  <si>
    <t>教育支出</t>
  </si>
  <si>
    <t>教育管理事务</t>
  </si>
  <si>
    <t>其他教育管理事务支出</t>
  </si>
  <si>
    <t>普通教育</t>
  </si>
  <si>
    <t>学前教育</t>
  </si>
  <si>
    <t>小学教育</t>
  </si>
  <si>
    <t>初中教育</t>
  </si>
  <si>
    <t>高中教育</t>
  </si>
  <si>
    <t>其他普通教育支出</t>
  </si>
  <si>
    <t>职业教育</t>
  </si>
  <si>
    <t>中等职业教育</t>
  </si>
  <si>
    <t>其他职业教育支出</t>
  </si>
  <si>
    <t>广播电视教育</t>
  </si>
  <si>
    <t>广播电视学校</t>
  </si>
  <si>
    <t>特殊教育</t>
  </si>
  <si>
    <t>特殊学校教育</t>
  </si>
  <si>
    <t>进修及培训</t>
  </si>
  <si>
    <t>教师进修</t>
  </si>
  <si>
    <t>干部教育</t>
  </si>
  <si>
    <t>教育费附加安排的支出</t>
  </si>
  <si>
    <t>农村中小学校舍建设</t>
  </si>
  <si>
    <t>农村中小学教学设施</t>
  </si>
  <si>
    <t>科学技术支出</t>
  </si>
  <si>
    <t>科学技术管理事务</t>
  </si>
  <si>
    <t>其他科学技术管理事务支出</t>
  </si>
  <si>
    <t>科学技术普及</t>
  </si>
  <si>
    <t>机构运行</t>
  </si>
  <si>
    <t>科普活动</t>
  </si>
  <si>
    <t>科技馆站</t>
  </si>
  <si>
    <t>其他科学技术普及支出</t>
  </si>
  <si>
    <t>文化旅游体育与传媒支出</t>
  </si>
  <si>
    <t>文化和旅游</t>
  </si>
  <si>
    <t>图书馆</t>
  </si>
  <si>
    <t>文化展示及纪念机构</t>
  </si>
  <si>
    <t>艺术表演团体</t>
  </si>
  <si>
    <t>群众文化</t>
  </si>
  <si>
    <t>文化创作与保护</t>
  </si>
  <si>
    <t>文化和旅游市场管理</t>
  </si>
  <si>
    <t>旅游宣传</t>
  </si>
  <si>
    <t>其他文化和旅游支出</t>
  </si>
  <si>
    <t>文物</t>
  </si>
  <si>
    <t>文物保护</t>
  </si>
  <si>
    <t>博物馆</t>
  </si>
  <si>
    <t>体育</t>
  </si>
  <si>
    <t>体育场馆</t>
  </si>
  <si>
    <t>群众体育</t>
  </si>
  <si>
    <t>广播电视</t>
  </si>
  <si>
    <t>广播电视事务</t>
  </si>
  <si>
    <t>其他广播电视支出</t>
  </si>
  <si>
    <t>社会保障和就业支出</t>
  </si>
  <si>
    <t>人力资源和社会保障管理事务</t>
  </si>
  <si>
    <t>就业管理事务</t>
  </si>
  <si>
    <t>社会保险经办机构</t>
  </si>
  <si>
    <t>劳动关系和维权</t>
  </si>
  <si>
    <t>劳动人事争议调解仲裁</t>
  </si>
  <si>
    <t>引进人才费用</t>
  </si>
  <si>
    <t>其他人力资源和社会保障管理事务支出</t>
  </si>
  <si>
    <t>民政管理事务</t>
  </si>
  <si>
    <t>社会组织管理</t>
  </si>
  <si>
    <t>其他民政管理事务支出</t>
  </si>
  <si>
    <t>行政事业单位养老支出</t>
  </si>
  <si>
    <t>行政单位离退休</t>
  </si>
  <si>
    <t>事业单位离退休</t>
  </si>
  <si>
    <t>机关事业单位基本养老保险缴费支出</t>
  </si>
  <si>
    <t>机关事业单位职业年金缴费支出</t>
  </si>
  <si>
    <t>对机关事业单位职业年金的补助</t>
  </si>
  <si>
    <t>其他行政事业单位养老支出</t>
  </si>
  <si>
    <t>就业补助</t>
  </si>
  <si>
    <t>就业创业服务补助</t>
  </si>
  <si>
    <t>社会保险补贴</t>
  </si>
  <si>
    <t>公益性岗位补贴</t>
  </si>
  <si>
    <t>就业见习补贴</t>
  </si>
  <si>
    <t>抚恤</t>
  </si>
  <si>
    <t>在乡复员、退伍军人生活补助</t>
  </si>
  <si>
    <t>义务兵优待</t>
  </si>
  <si>
    <t>褒扬纪念</t>
  </si>
  <si>
    <t>其他优抚支出</t>
  </si>
  <si>
    <t>退役安置</t>
  </si>
  <si>
    <t>退役士兵安置</t>
  </si>
  <si>
    <t>军队移交政府离退休干部管理机构</t>
  </si>
  <si>
    <t>退役士兵管理教育</t>
  </si>
  <si>
    <t>军队转业干部安置</t>
  </si>
  <si>
    <t>其他退役安置支出</t>
  </si>
  <si>
    <t>社会福利</t>
  </si>
  <si>
    <t>儿童福利</t>
  </si>
  <si>
    <t>老年福利</t>
  </si>
  <si>
    <t>殡葬</t>
  </si>
  <si>
    <t>养老服务</t>
  </si>
  <si>
    <t>残疾人事业</t>
  </si>
  <si>
    <t>残疾人康复</t>
  </si>
  <si>
    <t>残疾人就业</t>
  </si>
  <si>
    <t>残疾人生活和护理补贴</t>
  </si>
  <si>
    <t>其他残疾人事业支出</t>
  </si>
  <si>
    <t>最低生活保障</t>
  </si>
  <si>
    <t>城市最低生活保障金支出</t>
  </si>
  <si>
    <t>农村最低生活保障金支出</t>
  </si>
  <si>
    <t>临时救助</t>
  </si>
  <si>
    <t>临时救助支出</t>
  </si>
  <si>
    <t>流浪乞讨人员救助支出</t>
  </si>
  <si>
    <t>特困人员救助供养</t>
  </si>
  <si>
    <t>城市特困人员救助供养支出</t>
  </si>
  <si>
    <t>农村特困人员救助供养支出</t>
  </si>
  <si>
    <t>其他生活救助</t>
  </si>
  <si>
    <t>其他城市生活救助</t>
  </si>
  <si>
    <t>其他农村生活救助</t>
  </si>
  <si>
    <t>财政对基本养老保险基金的补助</t>
  </si>
  <si>
    <t>财政对城乡居民基本养老保险基金的补助</t>
  </si>
  <si>
    <t>退役军人管理事务</t>
  </si>
  <si>
    <t>拥军优属</t>
  </si>
  <si>
    <t>其他退役军人事务管理支出</t>
  </si>
  <si>
    <t>其他社会保障和就业支出</t>
  </si>
  <si>
    <t>卫生健康支出</t>
  </si>
  <si>
    <t>卫生健康管理事务</t>
  </si>
  <si>
    <t>其他卫生健康管理事务支出</t>
  </si>
  <si>
    <t>公立医院</t>
  </si>
  <si>
    <t>综合医院</t>
  </si>
  <si>
    <t>中医（民族）医院</t>
  </si>
  <si>
    <t>精神病医院</t>
  </si>
  <si>
    <t>基层医疗卫生机构</t>
  </si>
  <si>
    <t>乡镇卫生院</t>
  </si>
  <si>
    <t>其他基层医疗卫生机构支出</t>
  </si>
  <si>
    <t>公共卫生</t>
  </si>
  <si>
    <t>疾病预防控制机构</t>
  </si>
  <si>
    <t>妇幼保健机构</t>
  </si>
  <si>
    <t>基本公共卫生服务</t>
  </si>
  <si>
    <t>重大公共卫生服务</t>
  </si>
  <si>
    <t>其他公共卫生支出</t>
  </si>
  <si>
    <t>计划生育事务</t>
  </si>
  <si>
    <t>计划生育服务</t>
  </si>
  <si>
    <t>其他计划生育事务支出</t>
  </si>
  <si>
    <t>行政事业单位医疗</t>
  </si>
  <si>
    <t>行政单位医疗</t>
  </si>
  <si>
    <t>事业单位医疗</t>
  </si>
  <si>
    <t>公务员医疗补助</t>
  </si>
  <si>
    <t>财政对基本医疗保险基金的补助</t>
  </si>
  <si>
    <t>财政对城乡居民基本医疗保险基金的补助</t>
  </si>
  <si>
    <t>医疗救助</t>
  </si>
  <si>
    <t>城乡医疗救助</t>
  </si>
  <si>
    <t>优抚对象医疗</t>
  </si>
  <si>
    <t>优抚对象医疗补助</t>
  </si>
  <si>
    <t>医疗保障管理事务</t>
  </si>
  <si>
    <t>医疗保障经办事务</t>
  </si>
  <si>
    <t>中医药事务</t>
  </si>
  <si>
    <t>中医（民族医）药专项</t>
  </si>
  <si>
    <t>其他中医药事务支出</t>
  </si>
  <si>
    <t>其他卫生健康支出</t>
  </si>
  <si>
    <t>节能环保支出</t>
  </si>
  <si>
    <t>环境保护管理事务</t>
  </si>
  <si>
    <t>其他环境保护管理事务支出</t>
  </si>
  <si>
    <t>污染防治</t>
  </si>
  <si>
    <t>大气</t>
  </si>
  <si>
    <t>自然生态保护</t>
  </si>
  <si>
    <t>农村环境保护</t>
  </si>
  <si>
    <t>城乡社区支出</t>
  </si>
  <si>
    <t>城乡社区管理事务</t>
  </si>
  <si>
    <t>城管执法</t>
  </si>
  <si>
    <t>工程建设管理</t>
  </si>
  <si>
    <t>其他城乡社区管理事务支出</t>
  </si>
  <si>
    <t>城乡社区规划与管理</t>
  </si>
  <si>
    <t>城乡社区公共设施</t>
  </si>
  <si>
    <t>其他城乡社区公共设施支出</t>
  </si>
  <si>
    <t>城乡社区环境卫生</t>
  </si>
  <si>
    <t>农林水支出</t>
  </si>
  <si>
    <t>农业农村</t>
  </si>
  <si>
    <t>病虫害控制</t>
  </si>
  <si>
    <t>农产品质量安全</t>
  </si>
  <si>
    <t>执法监管</t>
  </si>
  <si>
    <t>统计监测与信息服务</t>
  </si>
  <si>
    <t>农业生产发展</t>
  </si>
  <si>
    <t>农村合作经济</t>
  </si>
  <si>
    <t>农村社会事业</t>
  </si>
  <si>
    <t>农业生态资源保护</t>
  </si>
  <si>
    <t>其他农业农村支出</t>
  </si>
  <si>
    <t>林业和草原</t>
  </si>
  <si>
    <t>事业机构</t>
  </si>
  <si>
    <t>森林资源培育</t>
  </si>
  <si>
    <t>森林资源管理</t>
  </si>
  <si>
    <t>动植物保护</t>
  </si>
  <si>
    <t>林业草原防灾减灾</t>
  </si>
  <si>
    <t>其他林业和草原支出</t>
  </si>
  <si>
    <t>水利</t>
  </si>
  <si>
    <t>水资源节约管理与保护</t>
  </si>
  <si>
    <t>防汛</t>
  </si>
  <si>
    <t>大中型水库移民后期扶持专项支出</t>
  </si>
  <si>
    <t>水利安全监督</t>
  </si>
  <si>
    <t>其他水利支出</t>
  </si>
  <si>
    <t>巩固脱贫攻坚成果衔接乡村振兴</t>
  </si>
  <si>
    <t>其他巩固脱贫攻坚成果衔接乡村振兴支出</t>
  </si>
  <si>
    <t>交通运输支出</t>
  </si>
  <si>
    <t>公路水路运输</t>
  </si>
  <si>
    <t>公路养护</t>
  </si>
  <si>
    <t>公路和运输安全</t>
  </si>
  <si>
    <t>公路运输管理</t>
  </si>
  <si>
    <t>其他公路水路运输支出</t>
  </si>
  <si>
    <t>商业服务业等支出</t>
  </si>
  <si>
    <t>商业流通事务</t>
  </si>
  <si>
    <t>自然资源海洋气象等支出</t>
  </si>
  <si>
    <t>自然资源事务</t>
  </si>
  <si>
    <t>自然资源规划及管理</t>
  </si>
  <si>
    <t>自然资源利用与保护</t>
  </si>
  <si>
    <t>自然资源行业业务管理</t>
  </si>
  <si>
    <t>自然资源调查与确权登记</t>
  </si>
  <si>
    <t>气象事务</t>
  </si>
  <si>
    <t>气象事业机构</t>
  </si>
  <si>
    <t>气象服务</t>
  </si>
  <si>
    <t>住房保障支出</t>
  </si>
  <si>
    <t>保障性安居工程支出</t>
  </si>
  <si>
    <t>其他保障性安居工程支出</t>
  </si>
  <si>
    <t>住房改革支出</t>
  </si>
  <si>
    <t>住房公积金</t>
  </si>
  <si>
    <t>粮油物资储备支出</t>
  </si>
  <si>
    <t>粮油物资事务</t>
  </si>
  <si>
    <t>专项业务活动</t>
  </si>
  <si>
    <t>其他粮油物资事务支出</t>
  </si>
  <si>
    <t>灾害防治及应急管理支出</t>
  </si>
  <si>
    <t>应急管理事务</t>
  </si>
  <si>
    <t>灾害风险防治</t>
  </si>
  <si>
    <t>安全监管</t>
  </si>
  <si>
    <t>应急救援</t>
  </si>
  <si>
    <t>应急管理</t>
  </si>
  <si>
    <t>消防救援事务</t>
  </si>
  <si>
    <t>消防应急救援</t>
  </si>
  <si>
    <t>其他消防救援事务支出</t>
  </si>
  <si>
    <t>自然灾害防治</t>
  </si>
  <si>
    <t>地质灾害防治</t>
  </si>
  <si>
    <t>其他自然灾害防治支出</t>
  </si>
  <si>
    <t>预备费</t>
  </si>
  <si>
    <t>其他支出</t>
  </si>
  <si>
    <t>年初预留</t>
  </si>
  <si>
    <t>债务还本支出</t>
  </si>
  <si>
    <t>地方政府一般债务还本支出</t>
  </si>
  <si>
    <t>地方政府一般债券还本支出</t>
  </si>
  <si>
    <t>债务付息支出</t>
  </si>
  <si>
    <t>地方政府一般债务付息支出</t>
  </si>
  <si>
    <t>地方政府一般债券付息支出</t>
  </si>
  <si>
    <t>样表6</t>
  </si>
  <si>
    <t>2026年江安县县级一般公共预算收支预算平衡表</t>
  </si>
  <si>
    <t>收  入</t>
  </si>
  <si>
    <t>支  出</t>
  </si>
  <si>
    <t xml:space="preserve">预算数 </t>
  </si>
  <si>
    <t xml:space="preserve">  补助下级支出</t>
  </si>
  <si>
    <t xml:space="preserve">    返还性支出</t>
  </si>
  <si>
    <t xml:space="preserve">    一般性转移支付支出</t>
  </si>
  <si>
    <t xml:space="preserve">    专项转移支付支出</t>
  </si>
  <si>
    <t xml:space="preserve">  上解收入</t>
  </si>
  <si>
    <t xml:space="preserve">  上解支出</t>
  </si>
  <si>
    <t xml:space="preserve">    体制上解收入</t>
  </si>
  <si>
    <t xml:space="preserve">    专项上解收入</t>
  </si>
  <si>
    <t xml:space="preserve">  地方政府债务收入</t>
  </si>
  <si>
    <t xml:space="preserve">  债务转贷支出</t>
  </si>
  <si>
    <t xml:space="preserve">  地方政府债务还本支出</t>
  </si>
  <si>
    <t xml:space="preserve">  拨付转贷资金数</t>
  </si>
  <si>
    <t xml:space="preserve">  上年结余收入</t>
  </si>
  <si>
    <t xml:space="preserve">        调入预算稳定调节金</t>
  </si>
  <si>
    <t xml:space="preserve">    补充预算财转金</t>
  </si>
  <si>
    <t>省级预备费</t>
  </si>
  <si>
    <t>样表7</t>
  </si>
  <si>
    <t>2026年江安县一般公共预算
经济分类科目支出预算表</t>
  </si>
  <si>
    <t>合    计</t>
  </si>
  <si>
    <t>机关工资福利支出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</si>
  <si>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</si>
  <si>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</si>
  <si>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</si>
  <si>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</si>
  <si>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 xml:space="preserve">  机关商品和服务支出</t>
  </si>
  <si>
    <t xml:space="preserve">    办公费</t>
  </si>
  <si>
    <t xml:space="preserve">    会议费</t>
  </si>
  <si>
    <t xml:space="preserve">    培训费</t>
  </si>
  <si>
    <t xml:space="preserve">    专用材料购置费</t>
  </si>
  <si>
    <t xml:space="preserve">    委托业务费</t>
  </si>
  <si>
    <t xml:space="preserve">    公务接待费</t>
  </si>
  <si>
    <t xml:space="preserve">    因公出国（境）费用</t>
  </si>
  <si>
    <t xml:space="preserve">    公务用车运行维护费</t>
  </si>
  <si>
    <t xml:space="preserve">    维修（护）费</t>
  </si>
  <si>
    <t xml:space="preserve">    其他商品和服务支出</t>
  </si>
  <si>
    <t xml:space="preserve">  机关资本性支出（一）</t>
  </si>
  <si>
    <t xml:space="preserve">    房屋建筑物构建</t>
  </si>
  <si>
    <t xml:space="preserve">    基础设施建设</t>
  </si>
  <si>
    <t xml:space="preserve">    公务用车购置</t>
  </si>
  <si>
    <t xml:space="preserve">    土地征迁补偿和安置支出</t>
  </si>
  <si>
    <t xml:space="preserve">    设备购置</t>
  </si>
  <si>
    <t xml:space="preserve">    大型修缮</t>
  </si>
  <si>
    <t xml:space="preserve">    其他资本性支出</t>
  </si>
  <si>
    <t xml:space="preserve">  机关资本性支出（二）</t>
  </si>
  <si>
    <t xml:space="preserve">  对事业单位经常性补助</t>
  </si>
  <si>
    <t xml:space="preserve">    工资福利支出</t>
  </si>
  <si>
    <t xml:space="preserve">    商品和服务支出</t>
  </si>
  <si>
    <t xml:space="preserve">    其他对事业单位的补助</t>
  </si>
  <si>
    <t xml:space="preserve">  对事业单位资本性补助</t>
  </si>
  <si>
    <t xml:space="preserve">    资本性支出（一）</t>
  </si>
  <si>
    <t xml:space="preserve">    资本性支出（二）</t>
  </si>
  <si>
    <t xml:space="preserve">  对企业补助</t>
  </si>
  <si>
    <t xml:space="preserve">    费用补贴</t>
  </si>
  <si>
    <t xml:space="preserve">    利息补贴</t>
  </si>
  <si>
    <t xml:space="preserve">    其他对企业补助</t>
  </si>
  <si>
    <t xml:space="preserve">  对企业资本性支出</t>
  </si>
  <si>
    <t xml:space="preserve">    资本金投入</t>
  </si>
  <si>
    <t xml:space="preserve">    资本金投入（基本建设）</t>
  </si>
  <si>
    <t xml:space="preserve">    政府投资基金股权投资</t>
  </si>
  <si>
    <t xml:space="preserve">    其他对企业资本性支出</t>
  </si>
  <si>
    <t xml:space="preserve">  对个人和家庭的补助</t>
  </si>
  <si>
    <t xml:space="preserve">    社会福利和救助</t>
  </si>
  <si>
    <t xml:space="preserve">    助学金</t>
  </si>
  <si>
    <t xml:space="preserve">    个人农业生产补贴</t>
  </si>
  <si>
    <t xml:space="preserve">    离退休费</t>
  </si>
  <si>
    <t xml:space="preserve">    其他对个人和家庭的补助</t>
  </si>
  <si>
    <t xml:space="preserve">  对社会保障基金补助</t>
  </si>
  <si>
    <t xml:space="preserve">    对社会保障基金补助</t>
  </si>
  <si>
    <t xml:space="preserve">    补充全国社会保障基金 </t>
  </si>
  <si>
    <t xml:space="preserve">    对机关事业单位职业年金的补助</t>
  </si>
  <si>
    <t xml:space="preserve">  债务利息及费用支出</t>
  </si>
  <si>
    <t xml:space="preserve">    国内债务付息</t>
  </si>
  <si>
    <t xml:space="preserve">    国外债务付息</t>
  </si>
  <si>
    <t xml:space="preserve">    国内债务发行费用</t>
  </si>
  <si>
    <t xml:space="preserve">    国外债务发行费用</t>
  </si>
  <si>
    <t xml:space="preserve">    国内债务还本</t>
  </si>
  <si>
    <t xml:space="preserve">    国外债务还本</t>
  </si>
  <si>
    <t xml:space="preserve">    上下级政府间转移性支出</t>
  </si>
  <si>
    <t xml:space="preserve">    援助其他地区支出</t>
  </si>
  <si>
    <t xml:space="preserve">    债务转贷</t>
  </si>
  <si>
    <t xml:space="preserve">    调出资金</t>
  </si>
  <si>
    <t xml:space="preserve">    按排预算稳定调节基金</t>
  </si>
  <si>
    <t xml:space="preserve">  预备费及预留</t>
  </si>
  <si>
    <t xml:space="preserve">    预备费</t>
  </si>
  <si>
    <t xml:space="preserve">    预留</t>
  </si>
  <si>
    <t xml:space="preserve">    赠与</t>
  </si>
  <si>
    <t xml:space="preserve">    国家赔偿费用支出</t>
  </si>
  <si>
    <t xml:space="preserve">    对民间非营利组织和群众性自治组织补贴</t>
  </si>
  <si>
    <t>样表8</t>
  </si>
  <si>
    <t>2026年江安县一般公共预算
经济分类科目基本支出预算表</t>
  </si>
  <si>
    <t>科目编码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</si>
  <si>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</si>
  <si>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</si>
  <si>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</si>
  <si>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</si>
  <si>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</si>
  <si>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</si>
  <si>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</si>
  <si>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</si>
  <si>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</si>
  <si>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</si>
  <si>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</si>
  <si>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</si>
  <si>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</si>
  <si>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</si>
  <si>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</si>
  <si>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</si>
  <si>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</si>
  <si>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</si>
  <si>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</si>
  <si>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</si>
  <si>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</si>
  <si>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</si>
  <si>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</si>
  <si>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</si>
  <si>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</si>
  <si>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</si>
  <si>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</si>
  <si>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</si>
  <si>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</si>
  <si>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</si>
  <si>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</si>
  <si>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</si>
  <si>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</si>
  <si>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</si>
  <si>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</si>
  <si>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</si>
  <si>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</si>
  <si>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</si>
  <si>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</si>
  <si>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</si>
  <si>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</si>
  <si>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</si>
  <si>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</si>
  <si>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</si>
  <si>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</si>
  <si>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</si>
  <si>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</si>
  <si>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</si>
  <si>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</si>
  <si>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</si>
  <si>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</si>
  <si>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</si>
  <si>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</si>
  <si>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</si>
  <si>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</si>
  <si>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</si>
  <si>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</si>
  <si>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</si>
  <si>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</si>
  <si>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</si>
  <si>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</si>
  <si>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</si>
  <si>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</si>
  <si>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</si>
  <si>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</si>
  <si>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</si>
  <si>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</si>
  <si>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</si>
  <si>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</si>
  <si>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</si>
  <si>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</si>
  <si>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</si>
  <si>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</si>
  <si>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</si>
  <si>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</si>
  <si>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</si>
  <si>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</si>
  <si>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</si>
  <si>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</si>
  <si>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</si>
  <si>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</si>
  <si>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</si>
  <si>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</si>
  <si>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</si>
  <si>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</si>
  <si>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</si>
  <si>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</si>
  <si>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</si>
  <si>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</si>
  <si>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</si>
  <si>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</si>
  <si>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</si>
  <si>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</si>
  <si>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</si>
  <si>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</si>
  <si>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</si>
  <si>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</si>
  <si>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</t>
  </si>
  <si>
    <t>债务利息及费用支出</t>
  </si>
  <si>
    <t>30701</t>
  </si>
  <si>
    <t>国内债务付息</t>
  </si>
  <si>
    <t>310</t>
  </si>
  <si>
    <t>资本性支出</t>
  </si>
  <si>
    <t>31001</t>
  </si>
  <si>
    <t>房屋建筑物购建</t>
  </si>
  <si>
    <t>31002</t>
  </si>
  <si>
    <t>办公设备购置</t>
  </si>
  <si>
    <t>31005</t>
  </si>
  <si>
    <t>基础设施建设</t>
  </si>
  <si>
    <t>31007</t>
  </si>
  <si>
    <t>信息网络及软件购置更新</t>
  </si>
  <si>
    <t>31013</t>
  </si>
  <si>
    <t>公务用车购置</t>
  </si>
  <si>
    <t>312</t>
  </si>
  <si>
    <t>对企业补助</t>
  </si>
  <si>
    <t>31204</t>
  </si>
  <si>
    <t>费用补贴</t>
  </si>
  <si>
    <t>31299</t>
  </si>
  <si>
    <t>其他对企业补助</t>
  </si>
  <si>
    <t>313</t>
  </si>
  <si>
    <t>对社会保障基金补助</t>
  </si>
  <si>
    <t>31302</t>
  </si>
  <si>
    <t>对社会保险基金补助</t>
  </si>
  <si>
    <t>31304</t>
  </si>
  <si>
    <t>399</t>
  </si>
  <si>
    <t>39999</t>
  </si>
  <si>
    <t>样表9</t>
  </si>
  <si>
    <t>2026年江安县对下一般公共预算
转移支付和税收返还预算表</t>
  </si>
  <si>
    <t>转移支付名称</t>
  </si>
  <si>
    <t>上年执行数</t>
  </si>
  <si>
    <t>本年预算数</t>
  </si>
  <si>
    <t>合计</t>
  </si>
  <si>
    <t>一、一般性转移支付</t>
  </si>
  <si>
    <t>其中：均衡性转移支付</t>
  </si>
  <si>
    <t xml:space="preserve">  重点生态功能区转移支付</t>
  </si>
  <si>
    <t xml:space="preserve">  县级基本财力保障机制奖补资金</t>
  </si>
  <si>
    <t xml:space="preserve">  资源枯竭城市转移支付</t>
  </si>
  <si>
    <t xml:space="preserve">  革命老区转移支付</t>
  </si>
  <si>
    <t xml:space="preserve">  民族地区转移支付</t>
  </si>
  <si>
    <t xml:space="preserve">  欠发达地区转移支付</t>
  </si>
  <si>
    <t xml:space="preserve">     共同财政事权转移支付</t>
  </si>
  <si>
    <t xml:space="preserve">      其中：成品油税费改革转移支付</t>
  </si>
  <si>
    <t xml:space="preserve">        城乡义务教育补助经费</t>
  </si>
  <si>
    <t xml:space="preserve">        ……</t>
  </si>
  <si>
    <t xml:space="preserve"> 税收返还</t>
  </si>
  <si>
    <t xml:space="preserve"> 体制结算补助</t>
  </si>
  <si>
    <t>二、专项转移支付</t>
  </si>
  <si>
    <t>其中：民族事业发展专项资金</t>
  </si>
  <si>
    <t xml:space="preserve">          帮扶干部风险保障金</t>
  </si>
  <si>
    <t xml:space="preserve">            ……</t>
  </si>
  <si>
    <t>样表10</t>
  </si>
  <si>
    <t>2026年上级对江安县税收返还和转移支付补助预算表</t>
  </si>
  <si>
    <t>预 算 科 目</t>
  </si>
  <si>
    <t xml:space="preserve">      所得税基数返还收入</t>
  </si>
  <si>
    <t xml:space="preserve">      成品油税费改革税收返还收入</t>
  </si>
  <si>
    <t xml:space="preserve">      增值税税收返还收入</t>
  </si>
  <si>
    <t xml:space="preserve">      消费税税收返还收入</t>
  </si>
  <si>
    <t xml:space="preserve">      增值税“五五分享”税收返还收入</t>
  </si>
  <si>
    <t xml:space="preserve">      其他返还性收入</t>
  </si>
  <si>
    <t xml:space="preserve">       体制补助收入</t>
  </si>
  <si>
    <t xml:space="preserve">       均衡性转移支付补助收入</t>
  </si>
  <si>
    <t xml:space="preserve">       县级基本财力保障机制奖补资金收入</t>
  </si>
  <si>
    <t xml:space="preserve">       结算补助收入</t>
  </si>
  <si>
    <t xml:space="preserve">       企事业单位划转补助收入</t>
  </si>
  <si>
    <t xml:space="preserve">       产粮（油）大县奖励资金收入</t>
  </si>
  <si>
    <t xml:space="preserve">       革命老区转移支付收入</t>
  </si>
  <si>
    <t xml:space="preserve">       巩固脱贫攻坚成果衔接乡村振兴转移支付收入</t>
  </si>
  <si>
    <t xml:space="preserve">       贫困地区转移支付收入</t>
  </si>
  <si>
    <t xml:space="preserve">       固定数额补助收入</t>
  </si>
  <si>
    <t xml:space="preserve">         其中： 调整工资转移支付补助收入</t>
  </si>
  <si>
    <t xml:space="preserve">               农村税费改革补助收入</t>
  </si>
  <si>
    <t xml:space="preserve">               国有农场税费改革转移支付</t>
  </si>
  <si>
    <t xml:space="preserve">               生猪屠宰环节病害猪无害化处理补贴资金</t>
  </si>
  <si>
    <t xml:space="preserve">               农村义务教育学校绩效工资转移支付</t>
  </si>
  <si>
    <t xml:space="preserve">               农村公共卫生和基层医疗卫生事业单位绩效工资转移支付</t>
  </si>
  <si>
    <t xml:space="preserve">               农村客运出租车成品油价格补助资金</t>
  </si>
  <si>
    <t xml:space="preserve">               四川省科普专项资金（国家基层科普行动计划资金）</t>
  </si>
  <si>
    <t xml:space="preserve">               中央和省级财政企业军转干部生活困难补助资金</t>
  </si>
  <si>
    <t xml:space="preserve">               渔业油价补贴资金</t>
  </si>
  <si>
    <t xml:space="preserve">               国有企业职教幼教退休教师待遇补助</t>
  </si>
  <si>
    <t xml:space="preserve">       一般公共服务共同财政事权转移支付收入</t>
  </si>
  <si>
    <t xml:space="preserve">       外交共同财政事权转移支付收入</t>
  </si>
  <si>
    <t xml:space="preserve">       国防共同财政事权转移支付收入</t>
  </si>
  <si>
    <t xml:space="preserve">       公共安全共同财政事权转移支付收入</t>
  </si>
  <si>
    <t xml:space="preserve">       教育共同财政事权转移支付收入</t>
  </si>
  <si>
    <t xml:space="preserve">       科学技术共同财政事权转移支付收入</t>
  </si>
  <si>
    <t xml:space="preserve">       文化旅游体育及传媒共同财政事权转移支付收入</t>
  </si>
  <si>
    <t xml:space="preserve">       社会保障和就业共同财政事权转移支付收入</t>
  </si>
  <si>
    <t xml:space="preserve">       医疗卫生共同财政事权转移支付收入</t>
  </si>
  <si>
    <t xml:space="preserve">       节能环保共同财政事权转移支付收入</t>
  </si>
  <si>
    <t xml:space="preserve">       城乡社区共同财政事权转移支付收入</t>
  </si>
  <si>
    <t xml:space="preserve">       农林水共同财政事权转移支付收入</t>
  </si>
  <si>
    <t xml:space="preserve">       交通运输共同财政事权转移支付收入</t>
  </si>
  <si>
    <t xml:space="preserve">       资源勘探信息共同财政事权转移支付收入</t>
  </si>
  <si>
    <t xml:space="preserve">       商业服务共同财政事权转移支付收入</t>
  </si>
  <si>
    <t xml:space="preserve">       金融共同财政事权转移支付收入</t>
  </si>
  <si>
    <t xml:space="preserve">       自然资源海洋气象共同财政事权转移支付收入</t>
  </si>
  <si>
    <t xml:space="preserve">       住房保障共同财政事权转移支付收入</t>
  </si>
  <si>
    <t xml:space="preserve">       粮油物资储备共同财政事权转移支付收入</t>
  </si>
  <si>
    <t xml:space="preserve">       灾害防治及应急管理共同财政事权转移支付收入</t>
  </si>
  <si>
    <t xml:space="preserve">       其他共同财政事权转移支付收入</t>
  </si>
  <si>
    <t xml:space="preserve">       增值税留抵退税转移支付收入</t>
  </si>
  <si>
    <t xml:space="preserve">       其他退税减税降费转移支付收入</t>
  </si>
  <si>
    <t xml:space="preserve">       补充县区财力转移支付收入</t>
  </si>
  <si>
    <t xml:space="preserve">       其他一般性转移支付收入</t>
  </si>
  <si>
    <t xml:space="preserve">       其中: 一般公共服务</t>
  </si>
  <si>
    <t xml:space="preserve">            国防支出</t>
  </si>
  <si>
    <t xml:space="preserve">            公共安全</t>
  </si>
  <si>
    <t xml:space="preserve">            教育</t>
  </si>
  <si>
    <t xml:space="preserve">            科学技术</t>
  </si>
  <si>
    <t xml:space="preserve">            文化旅游体育与传媒</t>
  </si>
  <si>
    <t xml:space="preserve">            社会保障和就业</t>
  </si>
  <si>
    <t xml:space="preserve">            卫生健康</t>
  </si>
  <si>
    <t xml:space="preserve">            节能环保</t>
  </si>
  <si>
    <t xml:space="preserve">            城乡社区</t>
  </si>
  <si>
    <t xml:space="preserve">            农林水</t>
  </si>
  <si>
    <t xml:space="preserve">            交通运输</t>
  </si>
  <si>
    <t xml:space="preserve">            资源勘探信息等</t>
  </si>
  <si>
    <t xml:space="preserve">            商业服务业等</t>
  </si>
  <si>
    <t xml:space="preserve">            金融</t>
  </si>
  <si>
    <t xml:space="preserve">            自然资源海洋气象等</t>
  </si>
  <si>
    <t xml:space="preserve">            住房保障</t>
  </si>
  <si>
    <t xml:space="preserve">            粮油物资储备</t>
  </si>
  <si>
    <t xml:space="preserve">            灾害防治及应急管理</t>
  </si>
  <si>
    <t xml:space="preserve">            其他收入</t>
  </si>
  <si>
    <t>样表11</t>
  </si>
  <si>
    <t xml:space="preserve">2026年江安县县级预算内基本建设支出预算表 </t>
  </si>
  <si>
    <t>单位:万元</t>
  </si>
  <si>
    <t>预算科目（项目）</t>
  </si>
  <si>
    <t>为上年执行</t>
  </si>
  <si>
    <t>一、本级支出</t>
  </si>
  <si>
    <t xml:space="preserve">   一般公共服务支出</t>
  </si>
  <si>
    <t xml:space="preserve">   外交支出</t>
  </si>
  <si>
    <t xml:space="preserve">  文化体育与传媒支出</t>
  </si>
  <si>
    <t xml:space="preserve">  资源勘探信息等支出</t>
  </si>
  <si>
    <t xml:space="preserve">  国土海洋气象等支出</t>
  </si>
  <si>
    <t>二、对下转移支付</t>
  </si>
  <si>
    <t>预算内基本建设支出合计</t>
  </si>
  <si>
    <t>本级支出合计</t>
  </si>
  <si>
    <t>对地方转移支付合计</t>
  </si>
  <si>
    <t>样表12</t>
  </si>
  <si>
    <t>2026年江安县本级重大投资计划和项目情况表</t>
  </si>
  <si>
    <t>项目名称</t>
  </si>
  <si>
    <t>建设
性质</t>
  </si>
  <si>
    <t>建设
年限</t>
  </si>
  <si>
    <t>总投资</t>
  </si>
  <si>
    <t>预算内投资</t>
  </si>
  <si>
    <t>建设内容</t>
  </si>
  <si>
    <t>备注</t>
  </si>
  <si>
    <t>承诺
资金</t>
  </si>
  <si>
    <t>已安排
投资</t>
  </si>
  <si>
    <t>20XX年
投资建议</t>
  </si>
  <si>
    <t>建设
总规模</t>
  </si>
  <si>
    <t>20XX年
建设内容</t>
  </si>
  <si>
    <t>一、重大基础设施</t>
  </si>
  <si>
    <t>项目一</t>
  </si>
  <si>
    <t>项目二</t>
  </si>
  <si>
    <t>……</t>
  </si>
  <si>
    <t>二、重大社会事业和民生工程</t>
  </si>
  <si>
    <t>三、重大创新平台</t>
  </si>
  <si>
    <t>合  计</t>
  </si>
  <si>
    <t>样表13</t>
  </si>
  <si>
    <t>2026年江安县政府性基金预算收入预算表</t>
  </si>
  <si>
    <r>
      <rPr>
        <b/>
        <sz val="12"/>
        <rFont val="宋体"/>
        <charset val="134"/>
      </rPr>
      <t>预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算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科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目</t>
    </r>
  </si>
  <si>
    <t xml:space="preserve">     农网还贷资金收入</t>
  </si>
  <si>
    <t xml:space="preserve">     铁路建设基金收入</t>
  </si>
  <si>
    <t xml:space="preserve">     民航发展基金收入</t>
  </si>
  <si>
    <t xml:space="preserve">     海南省高等级公路车辆通行附加费收入</t>
  </si>
  <si>
    <t xml:space="preserve">     港口建设费收入</t>
  </si>
  <si>
    <t xml:space="preserve">     旅游发展基金收入</t>
  </si>
  <si>
    <t xml:space="preserve">     国家电影事业发展专项资金收入</t>
  </si>
  <si>
    <t xml:space="preserve">     国有土地收益基金收入</t>
  </si>
  <si>
    <t xml:space="preserve">     农业土地开发资金收入</t>
  </si>
  <si>
    <t xml:space="preserve">     国有土地使用权出让收入</t>
  </si>
  <si>
    <t xml:space="preserve">     大中型水库移民后期扶持基金收入</t>
  </si>
  <si>
    <t xml:space="preserve">     大中型水库库区基金收入</t>
  </si>
  <si>
    <t xml:space="preserve">     三峡水库库区基金收入</t>
  </si>
  <si>
    <t xml:space="preserve">     中央特别国债经营基金收入</t>
  </si>
  <si>
    <t xml:space="preserve">     中央特别国债经营基金财务收入</t>
  </si>
  <si>
    <t xml:space="preserve">     彩票公益金收入</t>
  </si>
  <si>
    <t xml:space="preserve">     城市基础设施配套费收入</t>
  </si>
  <si>
    <t xml:space="preserve">     小型水库移民扶助基金收入</t>
  </si>
  <si>
    <t xml:space="preserve">     国家重大水利工程建设基金收入</t>
  </si>
  <si>
    <t xml:space="preserve">     车辆通行费</t>
  </si>
  <si>
    <t xml:space="preserve">     核电站乏燃料处理处置基金收入</t>
  </si>
  <si>
    <t xml:space="preserve">     可再生能源电价附加收入</t>
  </si>
  <si>
    <t xml:space="preserve">     船舶油污损害赔偿基金收入</t>
  </si>
  <si>
    <t xml:space="preserve">     废弃电器电子产品处理基金收入</t>
  </si>
  <si>
    <t xml:space="preserve">     污水处理费收入</t>
  </si>
  <si>
    <t xml:space="preserve">     彩票发行机构和彩票销售机构的业务费用</t>
  </si>
  <si>
    <t xml:space="preserve">     其他政府性基金收入</t>
  </si>
  <si>
    <t xml:space="preserve">     国有土地使用权出让金专项债务对应项目专项收入</t>
  </si>
  <si>
    <t xml:space="preserve">     车辆通行费专项债务对应项目专项收入</t>
  </si>
  <si>
    <t xml:space="preserve">     污水处理费专项债务对应项目专项收入</t>
  </si>
  <si>
    <t xml:space="preserve">     其他政府性基金专项债务对应项目专项收入</t>
  </si>
  <si>
    <t>收入合计</t>
  </si>
  <si>
    <t>样表14</t>
  </si>
  <si>
    <t>2025年江安县政府性基金预算支出预算表</t>
  </si>
  <si>
    <t xml:space="preserve">    国家电影事业发展专项资金安排的支出</t>
  </si>
  <si>
    <t xml:space="preserve">    旅游发展基金支出</t>
  </si>
  <si>
    <t xml:space="preserve">    国家电影事业发展专项资金对应专项债务收入安排的支出</t>
  </si>
  <si>
    <t xml:space="preserve">    大中型水库移民后期扶持基金支出</t>
  </si>
  <si>
    <t xml:space="preserve">    小型水库移民扶助基金安排的支出</t>
  </si>
  <si>
    <t xml:space="preserve">    小型水库移民扶助基金对应专项债务收入安排的支出</t>
  </si>
  <si>
    <t xml:space="preserve">    国有土地使用权出让收入安排的支出</t>
  </si>
  <si>
    <t xml:space="preserve">    国有土地收益基金安排的支出</t>
  </si>
  <si>
    <t xml:space="preserve">    农业土地开发资金安排的支出</t>
  </si>
  <si>
    <t xml:space="preserve">    城市基础设施配套费安排的支出</t>
  </si>
  <si>
    <t xml:space="preserve">    污水处理费安排的支出</t>
  </si>
  <si>
    <t xml:space="preserve">    土地储备专项债券收入安排的支出</t>
  </si>
  <si>
    <t xml:space="preserve">    棚户区改造专项债券收入安排的支出</t>
  </si>
  <si>
    <t xml:space="preserve">    城市基础设施配套费对应专项债务收入安排的支出</t>
  </si>
  <si>
    <t xml:space="preserve">    污水处理费对应专项债务收入安排的支出</t>
  </si>
  <si>
    <t xml:space="preserve">    国有土地使用权出让收入对应专项债务收入安排的支出</t>
  </si>
  <si>
    <t xml:space="preserve">    大中型水库库区基金安排的支出</t>
  </si>
  <si>
    <t xml:space="preserve">    三峡水库库区基金支出</t>
  </si>
  <si>
    <t xml:space="preserve">    国家重大水利工程建设基金安排的支出</t>
  </si>
  <si>
    <t xml:space="preserve">    大中型水库库区基金对应专项债务收入安排的支出</t>
  </si>
  <si>
    <t xml:space="preserve">    国家重大水利工程建设基金及对应专项债务收入安排的支出</t>
  </si>
  <si>
    <t xml:space="preserve">    海南省高等级公路车辆通行附加费安排的支出</t>
  </si>
  <si>
    <t xml:space="preserve">    车辆通行费安排的支出</t>
  </si>
  <si>
    <t xml:space="preserve">    港口建设费安排的支出</t>
  </si>
  <si>
    <t xml:space="preserve">    铁路建设基金支出</t>
  </si>
  <si>
    <t xml:space="preserve">    船舶油污损害赔偿基金支出</t>
  </si>
  <si>
    <t xml:space="preserve">    民航发展基金支出</t>
  </si>
  <si>
    <t xml:space="preserve">    海南省高等级公路车辆通行附加费对应专项债务收入安排的支出</t>
  </si>
  <si>
    <t xml:space="preserve">    政府收费公路专项债券收入安排的支出</t>
  </si>
  <si>
    <t xml:space="preserve">    车辆通行费对应专项债务收入安排的支出</t>
  </si>
  <si>
    <t xml:space="preserve">    港口建设费应专项债务收入安排的支出</t>
  </si>
  <si>
    <t xml:space="preserve">    农网还贷资金资金支出</t>
  </si>
  <si>
    <t xml:space="preserve">    其他政府性基金对应专项债务收入安排的支出</t>
  </si>
  <si>
    <t xml:space="preserve">    彩票发行销售机构业务费用安排的支出</t>
  </si>
  <si>
    <t xml:space="preserve">    彩票公益金安排的支出</t>
  </si>
  <si>
    <t xml:space="preserve">    地方政府专项债务付息支出</t>
  </si>
  <si>
    <t xml:space="preserve">    地方政府专项债务发行费支出</t>
  </si>
  <si>
    <t>支出合计</t>
  </si>
  <si>
    <t>样表15</t>
  </si>
  <si>
    <t>2026年江安县政府性基金预算收支预算平衡表</t>
  </si>
  <si>
    <t>收 入</t>
  </si>
  <si>
    <t>支 出</t>
  </si>
  <si>
    <t>政府性基金收入</t>
  </si>
  <si>
    <t>政府性基金支出</t>
  </si>
  <si>
    <t>上级补助收入</t>
  </si>
  <si>
    <t>上解上级支出</t>
  </si>
  <si>
    <t>调入资金</t>
  </si>
  <si>
    <t>调出资金</t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</si>
  <si>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地方政府债务收入</t>
    </r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</si>
  <si>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地方政府债务还本支出</t>
    </r>
  </si>
  <si>
    <t xml:space="preserve">  专项债务收入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</si>
  <si>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专项债务还本支出</t>
    </r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</si>
  <si>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上年结转收入</t>
    </r>
  </si>
  <si>
    <t>收入总计</t>
  </si>
  <si>
    <t>支出总计</t>
  </si>
  <si>
    <t>样表16</t>
  </si>
  <si>
    <t>2026年江安县县级政府性基金预算收入预算表</t>
  </si>
  <si>
    <t>样表17</t>
  </si>
  <si>
    <t>2026年江安县县级政府性基金预算支出预算表</t>
  </si>
  <si>
    <t>样表18</t>
  </si>
  <si>
    <t>2026年江安县县级政府性基金预算收支预算平衡表</t>
  </si>
  <si>
    <t>样表19</t>
  </si>
  <si>
    <t>2025年江安县对下政府性基金预算
转移支付预算表</t>
  </si>
  <si>
    <t>补助下级支出</t>
  </si>
  <si>
    <t xml:space="preserve">   一、国家电影事业发展专项资金安排支出</t>
  </si>
  <si>
    <t xml:space="preserve">   二、大中型水库移民后期扶持基金支出</t>
  </si>
  <si>
    <t xml:space="preserve">   三、小型水库移民扶助基金安排支出</t>
  </si>
  <si>
    <t xml:space="preserve">   四、国有土地使用权出让收入安排的支出</t>
  </si>
  <si>
    <t xml:space="preserve">   五、城市公用事业附加安排的支出</t>
  </si>
  <si>
    <t xml:space="preserve">   六、国有土地收益基金安排的支出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</si>
  <si>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七、农业土地开发资金安排的支出</t>
    </r>
  </si>
  <si>
    <t xml:space="preserve">   八、城市基础设施配套费安排的支出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</si>
  <si>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九、污水处理费安排的支出</t>
    </r>
  </si>
  <si>
    <t xml:space="preserve">   十、大中型水库库区基金安排的支出</t>
  </si>
  <si>
    <t xml:space="preserve">   十一、国家重大水利工程建设基金安排的支出</t>
  </si>
  <si>
    <t xml:space="preserve">   十二、车辆通行费安排的支出</t>
  </si>
  <si>
    <t xml:space="preserve">   十三、港口建设费安排的支出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</si>
  <si>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十四、民航发展基金支出</t>
    </r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</si>
  <si>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十五、新型墙体材料专项基金安排的支出</t>
    </r>
  </si>
  <si>
    <t xml:space="preserve">   十六、农网还贷资金支出</t>
  </si>
  <si>
    <t xml:space="preserve">   十七、其他政府性基金安排的支出</t>
  </si>
  <si>
    <t xml:space="preserve">   十八、彩票发行销售机构业务费安排的支出</t>
  </si>
  <si>
    <t xml:space="preserve">   十九、彩票公益金安排的支出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</si>
</sst>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_ "/>
    <numFmt numFmtId="178" formatCode="0_);[Red]\(0\)"/>
    <numFmt numFmtId="179" formatCode="____@"/>
    <numFmt numFmtId="180" formatCode="0.0_ "/>
    <numFmt numFmtId="181" formatCode="0.0%"/>
    <numFmt numFmtId="182" formatCode="0.00_ "/>
    <numFmt numFmtId="183" formatCode="###0"/>
  </numFmts>
  <fonts count="75">
    <font>
      <sz val="12"/>
      <name val="宋体"/>
      <charset val="134"/>
    </font>
    <font>
      <sz val="12"/>
      <name val="方正黑体简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  <scheme val="minor"/>
    </font>
    <font>
      <b/>
      <sz val="20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4"/>
      <name val="黑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方正黑体简体"/>
      <charset val="134"/>
    </font>
    <font>
      <sz val="20"/>
      <color indexed="8"/>
      <name val="方正小标宋简体"/>
      <charset val="134"/>
    </font>
    <font>
      <b/>
      <sz val="12"/>
      <color indexed="8"/>
      <name val="方正黑体简体"/>
      <charset val="134"/>
    </font>
    <font>
      <sz val="11"/>
      <name val="Times New Roman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8"/>
      <name val="宋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2"/>
      <name val="方正黑体简体"/>
      <charset val="134"/>
    </font>
    <font>
      <sz val="9"/>
      <name val="宋体"/>
      <charset val="134"/>
    </font>
    <font>
      <sz val="16"/>
      <name val="宋体"/>
      <charset val="134"/>
    </font>
    <font>
      <sz val="12"/>
      <color theme="1"/>
      <name val="方正黑体简体"/>
      <charset val="134"/>
    </font>
    <font>
      <b/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24"/>
      <name val="宋体"/>
      <charset val="134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indexed="8"/>
      <name val="宋体"/>
      <charset val="1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22"/>
      <color theme="1"/>
      <name val="方正小标宋简体"/>
      <charset val="134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仿宋_GB2312"/>
      <charset val="134"/>
    </font>
    <font>
      <sz val="12"/>
      <name val="Times New Roman"/>
      <charset val="134"/>
    </font>
    <font>
      <sz val="11"/>
      <name val="Calibri"/>
      <charset val="134"/>
    </font>
    <font>
      <b/>
      <sz val="12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3" fillId="6" borderId="10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9" fillId="10" borderId="11" applyNumberFormat="0" applyFont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12" applyNumberFormat="0" applyFill="0" applyAlignment="0" applyProtection="0">
      <alignment vertical="center"/>
    </xf>
    <xf numFmtId="0" fontId="63" fillId="0" borderId="12" applyNumberFormat="0" applyFill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8" fillId="0" borderId="13" applyNumberFormat="0" applyFill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64" fillId="14" borderId="14" applyNumberFormat="0" applyAlignment="0" applyProtection="0">
      <alignment vertical="center"/>
    </xf>
    <xf numFmtId="0" fontId="0" fillId="0" borderId="0"/>
    <xf numFmtId="0" fontId="65" fillId="14" borderId="10" applyNumberFormat="0" applyAlignment="0" applyProtection="0">
      <alignment vertical="center"/>
    </xf>
    <xf numFmtId="0" fontId="66" fillId="15" borderId="15" applyNumberFormat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67" fillId="0" borderId="16" applyNumberFormat="0" applyFill="0" applyAlignment="0" applyProtection="0">
      <alignment vertical="center"/>
    </xf>
    <xf numFmtId="0" fontId="68" fillId="0" borderId="17" applyNumberFormat="0" applyFill="0" applyAlignment="0" applyProtection="0">
      <alignment vertical="center"/>
    </xf>
    <xf numFmtId="0" fontId="69" fillId="18" borderId="0" applyNumberFormat="0" applyBorder="0" applyAlignment="0" applyProtection="0">
      <alignment vertical="center"/>
    </xf>
    <xf numFmtId="0" fontId="70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55" fillId="32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19" fillId="0" borderId="0">
      <alignment vertical="center"/>
    </xf>
    <xf numFmtId="0" fontId="52" fillId="34" borderId="0" applyNumberFormat="0" applyBorder="0" applyAlignment="0" applyProtection="0">
      <alignment vertical="center"/>
    </xf>
    <xf numFmtId="0" fontId="0" fillId="0" borderId="0"/>
    <xf numFmtId="0" fontId="55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2" fillId="0" borderId="0"/>
    <xf numFmtId="0" fontId="32" fillId="0" borderId="0"/>
    <xf numFmtId="0" fontId="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1" fillId="0" borderId="0"/>
    <xf numFmtId="0" fontId="0" fillId="0" borderId="0"/>
    <xf numFmtId="0" fontId="72" fillId="0" borderId="0"/>
    <xf numFmtId="0" fontId="73" fillId="0" borderId="0"/>
    <xf numFmtId="0" fontId="0" fillId="0" borderId="0"/>
  </cellStyleXfs>
  <cellXfs count="368">
    <xf numFmtId="0" fontId="0" fillId="0" borderId="0" xfId="0">
      <alignment vertical="center"/>
    </xf>
    <xf numFmtId="0" fontId="1" fillId="0" borderId="0" xfId="64" applyFont="1" applyFill="1" applyAlignment="1">
      <alignment horizontal="left" vertical="center"/>
    </xf>
    <xf numFmtId="0" fontId="2" fillId="0" borderId="0" xfId="64" applyFont="1" applyFill="1" applyAlignment="1">
      <alignment horizontal="center" vertical="center"/>
    </xf>
    <xf numFmtId="0" fontId="0" fillId="0" borderId="0" xfId="64" applyFont="1" applyFill="1" applyAlignment="1">
      <alignment horizontal="right" vertical="center"/>
    </xf>
    <xf numFmtId="0" fontId="0" fillId="0" borderId="0" xfId="60" applyFont="1" applyFill="1" applyBorder="1" applyAlignment="1"/>
    <xf numFmtId="0" fontId="0" fillId="0" borderId="0" xfId="64" applyFont="1" applyFill="1">
      <alignment vertical="center"/>
    </xf>
    <xf numFmtId="0" fontId="0" fillId="0" borderId="0" xfId="60" applyFont="1" applyFill="1" applyAlignment="1"/>
    <xf numFmtId="0" fontId="0" fillId="0" borderId="0" xfId="64" applyFill="1">
      <alignment vertical="center"/>
    </xf>
    <xf numFmtId="0" fontId="1" fillId="0" borderId="0" xfId="76" applyFont="1" applyFill="1" applyAlignment="1">
      <alignment horizontal="left" vertical="center"/>
    </xf>
    <xf numFmtId="176" fontId="1" fillId="0" borderId="0" xfId="64" applyNumberFormat="1" applyFont="1" applyFill="1" applyAlignment="1">
      <alignment horizontal="left" vertical="center"/>
    </xf>
    <xf numFmtId="0" fontId="2" fillId="0" borderId="0" xfId="60" applyFont="1" applyFill="1" applyBorder="1" applyAlignment="1">
      <alignment horizontal="center" vertical="center" wrapText="1"/>
    </xf>
    <xf numFmtId="0" fontId="2" fillId="0" borderId="0" xfId="60" applyFont="1" applyFill="1" applyBorder="1" applyAlignment="1">
      <alignment horizontal="center" vertical="center"/>
    </xf>
    <xf numFmtId="176" fontId="0" fillId="0" borderId="0" xfId="64" applyNumberFormat="1" applyFont="1" applyFill="1" applyAlignment="1">
      <alignment horizontal="right" vertical="center"/>
    </xf>
    <xf numFmtId="176" fontId="0" fillId="0" borderId="0" xfId="57" applyNumberFormat="1" applyFont="1" applyFill="1" applyAlignment="1">
      <alignment horizontal="right" vertical="center" wrapText="1"/>
    </xf>
    <xf numFmtId="176" fontId="3" fillId="0" borderId="1" xfId="64" applyNumberFormat="1" applyFont="1" applyFill="1" applyBorder="1" applyAlignment="1">
      <alignment horizontal="center" vertical="center"/>
    </xf>
    <xf numFmtId="0" fontId="3" fillId="0" borderId="1" xfId="26" applyFont="1" applyFill="1" applyBorder="1" applyAlignment="1">
      <alignment horizontal="center" vertical="center"/>
    </xf>
    <xf numFmtId="3" fontId="4" fillId="2" borderId="1" xfId="60" applyNumberFormat="1" applyFont="1" applyFill="1" applyBorder="1" applyAlignment="1" applyProtection="1">
      <alignment horizontal="left" vertical="center"/>
    </xf>
    <xf numFmtId="0" fontId="3" fillId="0" borderId="1" xfId="26" applyFont="1" applyFill="1" applyBorder="1" applyAlignment="1">
      <alignment horizontal="right" vertical="center"/>
    </xf>
    <xf numFmtId="0" fontId="0" fillId="0" borderId="1" xfId="54" applyFill="1" applyBorder="1" applyAlignment="1">
      <alignment horizontal="left" vertical="center"/>
    </xf>
    <xf numFmtId="0" fontId="5" fillId="0" borderId="1" xfId="26" applyFont="1" applyFill="1" applyBorder="1" applyAlignment="1">
      <alignment horizontal="right" vertical="center"/>
    </xf>
    <xf numFmtId="177" fontId="6" fillId="0" borderId="1" xfId="57" applyNumberFormat="1" applyFont="1" applyFill="1" applyBorder="1" applyAlignment="1" applyProtection="1">
      <alignment horizontal="right" vertical="center" wrapText="1"/>
    </xf>
    <xf numFmtId="177" fontId="7" fillId="0" borderId="1" xfId="57" applyNumberFormat="1" applyFont="1" applyFill="1" applyBorder="1" applyAlignment="1" applyProtection="1">
      <alignment horizontal="right" vertical="center" wrapText="1"/>
    </xf>
    <xf numFmtId="0" fontId="0" fillId="0" borderId="1" xfId="54" applyFont="1" applyFill="1" applyBorder="1" applyAlignment="1">
      <alignment horizontal="left" vertical="center"/>
    </xf>
    <xf numFmtId="0" fontId="3" fillId="0" borderId="1" xfId="64" applyFont="1" applyFill="1" applyBorder="1">
      <alignment vertical="center"/>
    </xf>
    <xf numFmtId="0" fontId="0" fillId="0" borderId="1" xfId="64" applyFont="1" applyFill="1" applyBorder="1">
      <alignment vertical="center"/>
    </xf>
    <xf numFmtId="0" fontId="0" fillId="0" borderId="0" xfId="71" applyFont="1" applyFill="1" applyBorder="1" applyAlignment="1">
      <alignment vertical="center"/>
    </xf>
    <xf numFmtId="0" fontId="0" fillId="0" borderId="0" xfId="60" applyFill="1" applyBorder="1" applyAlignment="1"/>
    <xf numFmtId="176" fontId="0" fillId="0" borderId="0" xfId="60" applyNumberFormat="1" applyFont="1" applyFill="1" applyBorder="1" applyAlignment="1">
      <alignment horizontal="center"/>
    </xf>
    <xf numFmtId="0" fontId="8" fillId="0" borderId="0" xfId="71" applyFont="1" applyFill="1" applyBorder="1" applyAlignment="1">
      <alignment vertical="center"/>
    </xf>
    <xf numFmtId="176" fontId="0" fillId="0" borderId="0" xfId="71" applyNumberFormat="1" applyFont="1" applyFill="1" applyBorder="1" applyAlignment="1">
      <alignment horizontal="center" vertical="center"/>
    </xf>
    <xf numFmtId="178" fontId="0" fillId="0" borderId="0" xfId="71" applyNumberFormat="1" applyFont="1" applyFill="1" applyBorder="1" applyAlignment="1">
      <alignment vertical="center"/>
    </xf>
    <xf numFmtId="0" fontId="9" fillId="0" borderId="0" xfId="5" applyFont="1" applyFill="1" applyAlignment="1">
      <alignment horizontal="center" vertical="center"/>
    </xf>
    <xf numFmtId="176" fontId="9" fillId="0" borderId="0" xfId="5" applyNumberFormat="1" applyFont="1" applyFill="1" applyAlignment="1">
      <alignment horizontal="center" vertical="center"/>
    </xf>
    <xf numFmtId="0" fontId="10" fillId="0" borderId="0" xfId="59" applyFont="1" applyFill="1" applyBorder="1" applyAlignment="1">
      <alignment vertical="center"/>
    </xf>
    <xf numFmtId="176" fontId="3" fillId="0" borderId="0" xfId="59" applyNumberFormat="1" applyFont="1" applyFill="1" applyBorder="1" applyAlignment="1">
      <alignment horizontal="center" vertical="center"/>
    </xf>
    <xf numFmtId="0" fontId="3" fillId="0" borderId="0" xfId="59" applyFont="1" applyFill="1" applyBorder="1" applyAlignment="1">
      <alignment vertical="center"/>
    </xf>
    <xf numFmtId="176" fontId="0" fillId="0" borderId="0" xfId="54" applyNumberFormat="1" applyFont="1" applyFill="1" applyBorder="1" applyAlignment="1">
      <alignment horizontal="center" wrapText="1"/>
    </xf>
    <xf numFmtId="0" fontId="11" fillId="0" borderId="1" xfId="70" applyFont="1" applyFill="1" applyBorder="1" applyAlignment="1">
      <alignment horizontal="center" vertical="center"/>
    </xf>
    <xf numFmtId="176" fontId="11" fillId="0" borderId="1" xfId="70" applyNumberFormat="1" applyFont="1" applyFill="1" applyBorder="1" applyAlignment="1">
      <alignment horizontal="center" vertical="center"/>
    </xf>
    <xf numFmtId="0" fontId="11" fillId="0" borderId="1" xfId="5" applyFont="1" applyFill="1" applyBorder="1" applyAlignment="1">
      <alignment horizontal="left" vertical="center"/>
    </xf>
    <xf numFmtId="176" fontId="11" fillId="0" borderId="1" xfId="72" applyNumberFormat="1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left" vertical="center"/>
    </xf>
    <xf numFmtId="176" fontId="11" fillId="0" borderId="1" xfId="5" applyNumberFormat="1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vertical="center"/>
    </xf>
    <xf numFmtId="179" fontId="12" fillId="0" borderId="1" xfId="5" applyNumberFormat="1" applyFont="1" applyFill="1" applyBorder="1" applyAlignment="1">
      <alignment horizontal="left" vertical="center"/>
    </xf>
    <xf numFmtId="179" fontId="12" fillId="0" borderId="1" xfId="5" applyNumberFormat="1" applyFont="1" applyFill="1" applyBorder="1" applyAlignment="1">
      <alignment vertical="center"/>
    </xf>
    <xf numFmtId="176" fontId="11" fillId="0" borderId="1" xfId="61" applyNumberFormat="1" applyFont="1" applyFill="1" applyBorder="1" applyAlignment="1">
      <alignment horizontal="center" vertical="center" wrapText="1"/>
    </xf>
    <xf numFmtId="179" fontId="13" fillId="0" borderId="1" xfId="5" applyNumberFormat="1" applyFont="1" applyFill="1" applyBorder="1" applyAlignment="1">
      <alignment horizontal="left" vertical="center"/>
    </xf>
    <xf numFmtId="176" fontId="0" fillId="0" borderId="1" xfId="5" applyNumberFormat="1" applyFont="1" applyFill="1" applyBorder="1" applyAlignment="1">
      <alignment horizontal="center" vertical="center" wrapText="1"/>
    </xf>
    <xf numFmtId="176" fontId="0" fillId="0" borderId="1" xfId="61" applyNumberFormat="1" applyFont="1" applyFill="1" applyBorder="1" applyAlignment="1">
      <alignment horizontal="center" vertical="center" wrapText="1"/>
    </xf>
    <xf numFmtId="0" fontId="0" fillId="0" borderId="1" xfId="61" applyFont="1" applyFill="1" applyBorder="1" applyAlignment="1"/>
    <xf numFmtId="0" fontId="12" fillId="0" borderId="1" xfId="59" applyFont="1" applyFill="1" applyBorder="1" applyAlignment="1">
      <alignment horizontal="left" vertical="center"/>
    </xf>
    <xf numFmtId="176" fontId="11" fillId="0" borderId="1" xfId="59" applyNumberFormat="1" applyFont="1" applyFill="1" applyBorder="1" applyAlignment="1">
      <alignment horizontal="center" vertical="center" wrapText="1"/>
    </xf>
    <xf numFmtId="179" fontId="13" fillId="0" borderId="1" xfId="59" applyNumberFormat="1" applyFont="1" applyFill="1" applyBorder="1" applyAlignment="1">
      <alignment horizontal="left" vertical="center"/>
    </xf>
    <xf numFmtId="176" fontId="0" fillId="0" borderId="1" xfId="59" applyNumberFormat="1" applyFont="1" applyFill="1" applyBorder="1" applyAlignment="1">
      <alignment horizontal="center" vertical="center" wrapText="1"/>
    </xf>
    <xf numFmtId="0" fontId="11" fillId="0" borderId="1" xfId="59" applyFont="1" applyFill="1" applyBorder="1" applyAlignment="1">
      <alignment horizontal="center" vertical="center"/>
    </xf>
    <xf numFmtId="0" fontId="0" fillId="0" borderId="0" xfId="59" applyFont="1" applyFill="1" applyBorder="1" applyAlignment="1">
      <alignment horizontal="left" vertical="center"/>
    </xf>
    <xf numFmtId="176" fontId="0" fillId="0" borderId="0" xfId="59" applyNumberFormat="1" applyFont="1" applyFill="1" applyBorder="1" applyAlignment="1">
      <alignment horizontal="center" vertical="center"/>
    </xf>
    <xf numFmtId="0" fontId="0" fillId="0" borderId="0" xfId="62" applyFill="1" applyBorder="1" applyAlignment="1">
      <alignment vertical="center"/>
    </xf>
    <xf numFmtId="0" fontId="0" fillId="0" borderId="0" xfId="62" applyFont="1" applyFill="1" applyBorder="1" applyAlignment="1">
      <alignment vertical="center"/>
    </xf>
    <xf numFmtId="0" fontId="8" fillId="0" borderId="0" xfId="74" applyFont="1" applyFill="1" applyBorder="1" applyAlignment="1">
      <alignment vertical="center"/>
    </xf>
    <xf numFmtId="176" fontId="0" fillId="0" borderId="0" xfId="62" applyNumberFormat="1" applyFont="1" applyFill="1" applyBorder="1" applyAlignment="1"/>
    <xf numFmtId="176" fontId="9" fillId="0" borderId="0" xfId="79" applyNumberFormat="1" applyFont="1" applyFill="1" applyBorder="1" applyAlignment="1">
      <alignment horizontal="center" vertical="center"/>
    </xf>
    <xf numFmtId="176" fontId="0" fillId="0" borderId="0" xfId="62" applyNumberFormat="1" applyFont="1" applyFill="1" applyBorder="1" applyAlignment="1">
      <alignment vertical="center"/>
    </xf>
    <xf numFmtId="176" fontId="0" fillId="0" borderId="0" xfId="54" applyNumberFormat="1" applyFont="1" applyFill="1" applyBorder="1" applyAlignment="1">
      <alignment horizontal="right" wrapText="1"/>
    </xf>
    <xf numFmtId="176" fontId="11" fillId="0" borderId="1" xfId="62" applyNumberFormat="1" applyFont="1" applyFill="1" applyBorder="1" applyAlignment="1">
      <alignment horizontal="center" vertical="center"/>
    </xf>
    <xf numFmtId="0" fontId="11" fillId="0" borderId="1" xfId="55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176" fontId="14" fillId="0" borderId="1" xfId="77" applyNumberFormat="1" applyFont="1" applyFill="1" applyBorder="1" applyAlignment="1">
      <alignment horizontal="center" vertical="center"/>
    </xf>
    <xf numFmtId="176" fontId="15" fillId="0" borderId="1" xfId="77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176" fontId="16" fillId="0" borderId="1" xfId="77" applyNumberFormat="1" applyFont="1" applyFill="1" applyBorder="1" applyAlignment="1">
      <alignment horizontal="center" vertical="center"/>
    </xf>
    <xf numFmtId="0" fontId="0" fillId="0" borderId="0" xfId="75" applyFont="1" applyFill="1" applyBorder="1" applyAlignment="1">
      <alignment vertical="center"/>
    </xf>
    <xf numFmtId="176" fontId="0" fillId="0" borderId="0" xfId="56" applyNumberFormat="1" applyFont="1" applyFill="1" applyBorder="1" applyAlignment="1">
      <alignment vertical="center"/>
    </xf>
    <xf numFmtId="176" fontId="0" fillId="0" borderId="0" xfId="56" applyNumberFormat="1" applyFont="1" applyFill="1" applyBorder="1" applyAlignment="1"/>
    <xf numFmtId="176" fontId="0" fillId="0" borderId="0" xfId="56" applyNumberFormat="1" applyFont="1" applyFill="1" applyBorder="1" applyAlignment="1">
      <alignment horizontal="center"/>
    </xf>
    <xf numFmtId="0" fontId="17" fillId="0" borderId="0" xfId="75" applyFont="1" applyFill="1" applyBorder="1" applyAlignment="1">
      <alignment vertical="center"/>
    </xf>
    <xf numFmtId="178" fontId="0" fillId="0" borderId="0" xfId="75" applyNumberFormat="1" applyFont="1" applyFill="1" applyBorder="1" applyAlignment="1">
      <alignment horizontal="center" vertical="center"/>
    </xf>
    <xf numFmtId="176" fontId="0" fillId="0" borderId="0" xfId="56" applyNumberFormat="1" applyFont="1" applyFill="1" applyBorder="1" applyAlignment="1">
      <alignment horizontal="right" vertical="center"/>
    </xf>
    <xf numFmtId="176" fontId="11" fillId="0" borderId="1" xfId="56" applyNumberFormat="1" applyFont="1" applyFill="1" applyBorder="1" applyAlignment="1">
      <alignment horizontal="center" vertical="center"/>
    </xf>
    <xf numFmtId="0" fontId="11" fillId="0" borderId="1" xfId="5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8" fillId="0" borderId="1" xfId="56" applyFont="1" applyFill="1" applyBorder="1" applyAlignment="1">
      <alignment horizontal="center" vertical="center"/>
    </xf>
    <xf numFmtId="177" fontId="11" fillId="0" borderId="1" xfId="56" applyNumberFormat="1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/>
    <xf numFmtId="176" fontId="20" fillId="0" borderId="0" xfId="0" applyNumberFormat="1" applyFont="1" applyFill="1" applyBorder="1" applyAlignment="1">
      <alignment horizontal="center"/>
    </xf>
    <xf numFmtId="0" fontId="17" fillId="0" borderId="0" xfId="76" applyFont="1" applyFill="1" applyBorder="1" applyAlignment="1">
      <alignment vertical="center"/>
    </xf>
    <xf numFmtId="176" fontId="0" fillId="0" borderId="0" xfId="76" applyNumberFormat="1" applyFont="1" applyFill="1" applyBorder="1" applyAlignment="1">
      <alignment horizontal="center" vertical="center"/>
    </xf>
    <xf numFmtId="178" fontId="0" fillId="0" borderId="0" xfId="76" applyNumberFormat="1" applyFont="1" applyFill="1" applyBorder="1" applyAlignment="1">
      <alignment vertical="center"/>
    </xf>
    <xf numFmtId="0" fontId="10" fillId="0" borderId="0" xfId="5" applyFont="1" applyFill="1" applyAlignment="1">
      <alignment vertical="center"/>
    </xf>
    <xf numFmtId="176" fontId="3" fillId="0" borderId="0" xfId="5" applyNumberFormat="1" applyFont="1" applyFill="1" applyAlignment="1">
      <alignment horizontal="center" vertical="center"/>
    </xf>
    <xf numFmtId="0" fontId="3" fillId="0" borderId="0" xfId="5" applyFont="1" applyFill="1" applyAlignment="1">
      <alignment vertical="center"/>
    </xf>
    <xf numFmtId="176" fontId="0" fillId="0" borderId="0" xfId="56" applyNumberFormat="1" applyFont="1" applyFill="1" applyBorder="1" applyAlignment="1">
      <alignment horizontal="center" wrapText="1"/>
    </xf>
    <xf numFmtId="0" fontId="11" fillId="0" borderId="1" xfId="72" applyFont="1" applyFill="1" applyBorder="1" applyAlignment="1">
      <alignment horizontal="center" vertical="center"/>
    </xf>
    <xf numFmtId="176" fontId="11" fillId="0" borderId="1" xfId="72" applyNumberFormat="1" applyFont="1" applyFill="1" applyBorder="1" applyAlignment="1">
      <alignment horizontal="center" vertical="center"/>
    </xf>
    <xf numFmtId="0" fontId="0" fillId="0" borderId="2" xfId="75" applyFont="1" applyFill="1" applyBorder="1" applyAlignment="1">
      <alignment horizontal="justify" vertical="center" wrapText="1"/>
    </xf>
    <xf numFmtId="176" fontId="0" fillId="0" borderId="2" xfId="75" applyNumberFormat="1" applyFont="1" applyFill="1" applyBorder="1" applyAlignment="1">
      <alignment horizontal="center" vertical="center" wrapText="1"/>
    </xf>
    <xf numFmtId="0" fontId="0" fillId="0" borderId="0" xfId="75" applyFont="1" applyFill="1" applyBorder="1" applyAlignment="1">
      <alignment vertical="center" wrapText="1"/>
    </xf>
    <xf numFmtId="176" fontId="0" fillId="0" borderId="0" xfId="56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2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24" fillId="2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7" fontId="7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2" borderId="1" xfId="56" applyFont="1" applyFill="1" applyBorder="1" applyAlignment="1">
      <alignment horizontal="left" vertical="center" wrapText="1"/>
    </xf>
    <xf numFmtId="180" fontId="25" fillId="0" borderId="1" xfId="0" applyNumberFormat="1" applyFont="1" applyFill="1" applyBorder="1" applyAlignment="1">
      <alignment horizontal="right" vertical="center" wrapText="1"/>
    </xf>
    <xf numFmtId="0" fontId="11" fillId="2" borderId="1" xfId="56" applyFont="1" applyFill="1" applyBorder="1" applyAlignment="1">
      <alignment horizontal="center" vertical="center" wrapText="1"/>
    </xf>
    <xf numFmtId="181" fontId="25" fillId="0" borderId="1" xfId="0" applyNumberFormat="1" applyFont="1" applyFill="1" applyBorder="1" applyAlignment="1">
      <alignment horizontal="right" vertical="center" wrapText="1"/>
    </xf>
    <xf numFmtId="177" fontId="25" fillId="0" borderId="1" xfId="0" applyNumberFormat="1" applyFont="1" applyFill="1" applyBorder="1" applyAlignment="1">
      <alignment horizontal="right" vertical="center" wrapText="1"/>
    </xf>
    <xf numFmtId="177" fontId="26" fillId="0" borderId="1" xfId="0" applyNumberFormat="1" applyFont="1" applyFill="1" applyBorder="1" applyAlignment="1">
      <alignment horizontal="right" vertical="center" wrapText="1"/>
    </xf>
    <xf numFmtId="180" fontId="26" fillId="0" borderId="1" xfId="0" applyNumberFormat="1" applyFont="1" applyFill="1" applyBorder="1" applyAlignment="1">
      <alignment horizontal="right" vertical="center" wrapText="1"/>
    </xf>
    <xf numFmtId="182" fontId="25" fillId="0" borderId="1" xfId="0" applyNumberFormat="1" applyFont="1" applyFill="1" applyBorder="1" applyAlignment="1">
      <alignment horizontal="right" vertical="center" wrapText="1"/>
    </xf>
    <xf numFmtId="0" fontId="27" fillId="0" borderId="0" xfId="0" applyFont="1" applyFill="1" applyAlignment="1">
      <alignment vertical="center" wrapText="1"/>
    </xf>
    <xf numFmtId="0" fontId="27" fillId="0" borderId="0" xfId="0" applyFont="1" applyFill="1" applyAlignment="1">
      <alignment vertical="center"/>
    </xf>
    <xf numFmtId="0" fontId="11" fillId="2" borderId="1" xfId="56" applyFont="1" applyFill="1" applyBorder="1" applyAlignment="1">
      <alignment vertical="center" wrapText="1"/>
    </xf>
    <xf numFmtId="180" fontId="7" fillId="0" borderId="0" xfId="0" applyNumberFormat="1" applyFont="1" applyFill="1" applyAlignment="1">
      <alignment horizontal="right" vertical="center" wrapText="1"/>
    </xf>
    <xf numFmtId="0" fontId="0" fillId="0" borderId="0" xfId="56" applyFont="1" applyFill="1" applyBorder="1" applyAlignment="1">
      <alignment vertical="center"/>
    </xf>
    <xf numFmtId="0" fontId="0" fillId="3" borderId="0" xfId="56" applyFont="1" applyFill="1" applyBorder="1" applyAlignment="1"/>
    <xf numFmtId="0" fontId="0" fillId="0" borderId="0" xfId="56" applyFont="1" applyFill="1" applyBorder="1" applyAlignment="1"/>
    <xf numFmtId="177" fontId="0" fillId="0" borderId="0" xfId="56" applyNumberFormat="1" applyFont="1" applyFill="1" applyBorder="1" applyAlignment="1">
      <alignment horizontal="right" vertical="center"/>
    </xf>
    <xf numFmtId="0" fontId="28" fillId="0" borderId="0" xfId="56" applyFont="1" applyFill="1" applyBorder="1" applyAlignment="1">
      <alignment horizontal="center" vertical="center" wrapText="1"/>
    </xf>
    <xf numFmtId="177" fontId="28" fillId="0" borderId="0" xfId="56" applyNumberFormat="1" applyFont="1" applyFill="1" applyBorder="1" applyAlignment="1">
      <alignment horizontal="center" vertical="center" wrapText="1"/>
    </xf>
    <xf numFmtId="177" fontId="0" fillId="0" borderId="0" xfId="56" applyNumberFormat="1" applyFont="1" applyFill="1" applyBorder="1" applyAlignment="1">
      <alignment horizontal="right"/>
    </xf>
    <xf numFmtId="0" fontId="11" fillId="0" borderId="1" xfId="56" applyFont="1" applyFill="1" applyBorder="1" applyAlignment="1">
      <alignment horizontal="center" vertical="center"/>
    </xf>
    <xf numFmtId="177" fontId="11" fillId="0" borderId="1" xfId="56" applyNumberFormat="1" applyFont="1" applyFill="1" applyBorder="1" applyAlignment="1">
      <alignment horizontal="center" vertical="center"/>
    </xf>
    <xf numFmtId="1" fontId="16" fillId="0" borderId="1" xfId="0" applyNumberFormat="1" applyFont="1" applyFill="1" applyBorder="1" applyAlignment="1" applyProtection="1">
      <alignment vertical="center" wrapText="1"/>
      <protection locked="0"/>
    </xf>
    <xf numFmtId="1" fontId="1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1" xfId="0" applyNumberFormat="1" applyFont="1" applyFill="1" applyBorder="1" applyAlignment="1" applyProtection="1">
      <alignment vertical="center"/>
    </xf>
    <xf numFmtId="3" fontId="14" fillId="0" borderId="1" xfId="0" applyNumberFormat="1" applyFont="1" applyFill="1" applyBorder="1" applyAlignment="1" applyProtection="1">
      <alignment horizontal="center" vertical="center"/>
    </xf>
    <xf numFmtId="1" fontId="14" fillId="0" borderId="1" xfId="0" applyNumberFormat="1" applyFont="1" applyFill="1" applyBorder="1" applyAlignment="1" applyProtection="1">
      <alignment vertical="center"/>
      <protection locked="0"/>
    </xf>
    <xf numFmtId="176" fontId="14" fillId="0" borderId="1" xfId="78" applyNumberFormat="1" applyFont="1" applyFill="1" applyBorder="1" applyAlignment="1">
      <alignment horizontal="left" vertical="center" wrapText="1"/>
    </xf>
    <xf numFmtId="3" fontId="15" fillId="0" borderId="1" xfId="0" applyNumberFormat="1" applyFont="1" applyFill="1" applyBorder="1" applyAlignment="1" applyProtection="1">
      <alignment horizontal="center" vertical="center"/>
    </xf>
    <xf numFmtId="176" fontId="14" fillId="0" borderId="1" xfId="77" applyNumberFormat="1" applyFont="1" applyFill="1" applyBorder="1" applyAlignment="1">
      <alignment horizontal="center" vertical="center" wrapText="1"/>
    </xf>
    <xf numFmtId="176" fontId="14" fillId="0" borderId="1" xfId="78" applyNumberFormat="1" applyFont="1" applyFill="1" applyBorder="1" applyAlignment="1">
      <alignment horizontal="left" vertical="center"/>
    </xf>
    <xf numFmtId="1" fontId="14" fillId="0" borderId="1" xfId="0" applyNumberFormat="1" applyFont="1" applyFill="1" applyBorder="1" applyAlignment="1" applyProtection="1">
      <alignment vertical="center" wrapText="1"/>
      <protection locked="0"/>
    </xf>
    <xf numFmtId="0" fontId="14" fillId="0" borderId="1" xfId="0" applyFont="1" applyFill="1" applyBorder="1" applyAlignment="1">
      <alignment horizontal="left" vertical="center" wrapText="1"/>
    </xf>
    <xf numFmtId="0" fontId="1" fillId="0" borderId="0" xfId="64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76" applyFont="1" applyFill="1" applyBorder="1" applyAlignment="1">
      <alignment horizontal="left" vertical="center"/>
    </xf>
    <xf numFmtId="0" fontId="31" fillId="0" borderId="0" xfId="76" applyFont="1" applyFill="1" applyBorder="1" applyAlignment="1">
      <alignment horizontal="left" vertical="center"/>
    </xf>
    <xf numFmtId="176" fontId="1" fillId="0" borderId="0" xfId="64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Border="1" applyAlignment="1" applyProtection="1">
      <alignment horizontal="right" vertical="center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177" fontId="11" fillId="0" borderId="1" xfId="0" applyNumberFormat="1" applyFont="1" applyFill="1" applyBorder="1" applyAlignment="1" applyProtection="1">
      <alignment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1" fontId="11" fillId="0" borderId="1" xfId="0" applyNumberFormat="1" applyFont="1" applyFill="1" applyBorder="1" applyAlignment="1" applyProtection="1">
      <alignment horizontal="right" vertical="center"/>
      <protection locked="0"/>
    </xf>
    <xf numFmtId="49" fontId="0" fillId="0" borderId="1" xfId="0" applyNumberFormat="1" applyFont="1" applyFill="1" applyBorder="1" applyAlignment="1">
      <alignment horizontal="left" vertical="center" wrapText="1" indent="2"/>
    </xf>
    <xf numFmtId="49" fontId="0" fillId="0" borderId="1" xfId="0" applyNumberFormat="1" applyFont="1" applyFill="1" applyBorder="1" applyAlignment="1" applyProtection="1">
      <alignment horizontal="left" vertical="center" wrapText="1" indent="2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49" fontId="0" fillId="0" borderId="1" xfId="0" applyNumberFormat="1" applyFont="1" applyFill="1" applyBorder="1" applyAlignment="1">
      <alignment horizontal="left" vertical="center" wrapText="1" indent="4"/>
    </xf>
    <xf numFmtId="49" fontId="0" fillId="0" borderId="1" xfId="0" applyNumberFormat="1" applyFont="1" applyFill="1" applyBorder="1" applyAlignment="1" applyProtection="1">
      <alignment horizontal="left" vertical="center" wrapText="1" indent="4"/>
      <protection locked="0"/>
    </xf>
    <xf numFmtId="49" fontId="11" fillId="0" borderId="1" xfId="0" applyNumberFormat="1" applyFont="1" applyFill="1" applyBorder="1" applyAlignment="1" applyProtection="1">
      <alignment horizontal="left" vertical="center" wrapText="1" indent="2"/>
      <protection locked="0"/>
    </xf>
    <xf numFmtId="177" fontId="11" fillId="0" borderId="1" xfId="80" applyNumberFormat="1" applyFont="1" applyFill="1" applyBorder="1" applyAlignment="1" applyProtection="1">
      <alignment vertical="center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177" fontId="11" fillId="0" borderId="1" xfId="80" applyNumberFormat="1" applyFont="1" applyFill="1" applyBorder="1" applyAlignment="1" applyProtection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 indent="2"/>
    </xf>
    <xf numFmtId="177" fontId="0" fillId="0" borderId="1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 wrapText="1"/>
    </xf>
    <xf numFmtId="0" fontId="1" fillId="0" borderId="0" xfId="66" applyFont="1" applyFill="1" applyBorder="1" applyAlignment="1">
      <alignment horizontal="left" vertical="center"/>
    </xf>
    <xf numFmtId="0" fontId="2" fillId="0" borderId="0" xfId="66" applyFont="1" applyFill="1" applyBorder="1" applyAlignment="1">
      <alignment horizontal="center" vertical="center"/>
    </xf>
    <xf numFmtId="0" fontId="0" fillId="0" borderId="0" xfId="66" applyFont="1" applyFill="1" applyBorder="1" applyAlignment="1">
      <alignment horizontal="right" vertical="center"/>
    </xf>
    <xf numFmtId="0" fontId="32" fillId="0" borderId="0" xfId="66" applyFont="1" applyFill="1" applyAlignment="1"/>
    <xf numFmtId="0" fontId="32" fillId="0" borderId="0" xfId="66" applyFont="1" applyFill="1" applyBorder="1" applyAlignment="1"/>
    <xf numFmtId="0" fontId="33" fillId="0" borderId="0" xfId="66" applyFont="1" applyFill="1" applyBorder="1" applyAlignment="1"/>
    <xf numFmtId="177" fontId="33" fillId="0" borderId="0" xfId="66" applyNumberFormat="1" applyFont="1" applyFill="1" applyBorder="1" applyAlignment="1"/>
    <xf numFmtId="176" fontId="33" fillId="0" borderId="0" xfId="66" applyNumberFormat="1" applyFont="1" applyFill="1" applyBorder="1" applyAlignment="1">
      <alignment horizontal="center"/>
    </xf>
    <xf numFmtId="0" fontId="19" fillId="0" borderId="0" xfId="0" applyFont="1" applyFill="1" applyBorder="1" applyAlignment="1" applyProtection="1"/>
    <xf numFmtId="177" fontId="1" fillId="0" borderId="0" xfId="66" applyNumberFormat="1" applyFont="1" applyFill="1" applyBorder="1" applyAlignment="1">
      <alignment horizontal="left" vertical="center"/>
    </xf>
    <xf numFmtId="176" fontId="1" fillId="0" borderId="0" xfId="66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 applyProtection="1">
      <alignment horizontal="left" vertical="center"/>
    </xf>
    <xf numFmtId="0" fontId="22" fillId="0" borderId="0" xfId="58" applyFont="1" applyFill="1" applyBorder="1" applyAlignment="1">
      <alignment horizontal="center" vertical="center" wrapText="1"/>
    </xf>
    <xf numFmtId="177" fontId="22" fillId="0" borderId="0" xfId="58" applyNumberFormat="1" applyFont="1" applyFill="1" applyBorder="1" applyAlignment="1">
      <alignment horizontal="center" vertical="center" wrapText="1"/>
    </xf>
    <xf numFmtId="176" fontId="2" fillId="0" borderId="0" xfId="58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 applyProtection="1">
      <alignment horizontal="center" vertical="center"/>
    </xf>
    <xf numFmtId="0" fontId="11" fillId="0" borderId="1" xfId="66" applyFont="1" applyFill="1" applyBorder="1" applyAlignment="1">
      <alignment horizontal="right" vertical="center"/>
    </xf>
    <xf numFmtId="177" fontId="0" fillId="0" borderId="1" xfId="66" applyNumberFormat="1" applyFont="1" applyFill="1" applyBorder="1" applyAlignment="1">
      <alignment horizontal="right" vertical="center"/>
    </xf>
    <xf numFmtId="176" fontId="0" fillId="0" borderId="1" xfId="66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 applyProtection="1">
      <alignment horizontal="right" vertical="center"/>
    </xf>
    <xf numFmtId="0" fontId="11" fillId="0" borderId="1" xfId="54" applyFont="1" applyFill="1" applyBorder="1" applyAlignment="1">
      <alignment horizontal="center" vertical="center"/>
    </xf>
    <xf numFmtId="177" fontId="12" fillId="0" borderId="3" xfId="58" applyNumberFormat="1" applyFont="1" applyFill="1" applyBorder="1" applyAlignment="1">
      <alignment horizontal="center" vertical="center" wrapText="1"/>
    </xf>
    <xf numFmtId="176" fontId="11" fillId="0" borderId="1" xfId="58" applyNumberFormat="1" applyFont="1" applyFill="1" applyBorder="1" applyAlignment="1">
      <alignment horizontal="center" vertical="center" wrapText="1"/>
    </xf>
    <xf numFmtId="0" fontId="32" fillId="0" borderId="0" xfId="66" applyFont="1" applyFill="1" applyBorder="1" applyAlignment="1">
      <alignment horizontal="left" vertical="center"/>
    </xf>
    <xf numFmtId="0" fontId="19" fillId="0" borderId="0" xfId="0" applyFont="1" applyFill="1" applyBorder="1" applyAlignment="1" applyProtection="1">
      <alignment horizontal="left" vertical="center"/>
    </xf>
    <xf numFmtId="0" fontId="32" fillId="0" borderId="1" xfId="66" applyFont="1" applyFill="1" applyBorder="1" applyAlignment="1"/>
    <xf numFmtId="183" fontId="11" fillId="0" borderId="1" xfId="66" applyNumberFormat="1" applyFont="1" applyFill="1" applyBorder="1" applyAlignment="1" applyProtection="1">
      <alignment horizontal="left" vertical="center"/>
    </xf>
    <xf numFmtId="4" fontId="35" fillId="0" borderId="1" xfId="0" applyNumberFormat="1" applyFont="1" applyFill="1" applyBorder="1" applyAlignment="1">
      <alignment horizontal="center" vertical="center"/>
    </xf>
    <xf numFmtId="0" fontId="36" fillId="4" borderId="1" xfId="0" applyFont="1" applyFill="1" applyBorder="1" applyAlignment="1">
      <alignment horizontal="left" vertical="center" wrapText="1"/>
    </xf>
    <xf numFmtId="0" fontId="36" fillId="4" borderId="1" xfId="0" applyFont="1" applyFill="1" applyBorder="1" applyAlignment="1">
      <alignment horizontal="left" vertical="center"/>
    </xf>
    <xf numFmtId="4" fontId="37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/>
    </xf>
    <xf numFmtId="0" fontId="20" fillId="0" borderId="0" xfId="0" applyFont="1" applyFill="1" applyBorder="1" applyAlignment="1" applyProtection="1"/>
    <xf numFmtId="0" fontId="38" fillId="0" borderId="0" xfId="0" applyFont="1" applyFill="1" applyBorder="1" applyAlignment="1" applyProtection="1">
      <alignment horizontal="center" vertical="center"/>
    </xf>
    <xf numFmtId="0" fontId="3" fillId="0" borderId="0" xfId="66" applyFont="1" applyFill="1" applyBorder="1" applyAlignment="1">
      <alignment horizontal="center" vertical="center" wrapText="1"/>
    </xf>
    <xf numFmtId="0" fontId="3" fillId="0" borderId="0" xfId="66" applyFont="1" applyFill="1" applyBorder="1" applyAlignment="1">
      <alignment horizontal="center" vertical="center"/>
    </xf>
    <xf numFmtId="0" fontId="5" fillId="0" borderId="0" xfId="66" applyFont="1" applyFill="1" applyBorder="1" applyAlignment="1">
      <alignment horizontal="left" vertical="center"/>
    </xf>
    <xf numFmtId="0" fontId="5" fillId="0" borderId="0" xfId="66" applyFont="1" applyFill="1" applyBorder="1" applyAlignment="1">
      <alignment vertical="center"/>
    </xf>
    <xf numFmtId="0" fontId="19" fillId="0" borderId="0" xfId="0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center"/>
    </xf>
    <xf numFmtId="176" fontId="33" fillId="0" borderId="0" xfId="66" applyNumberFormat="1" applyFont="1" applyFill="1" applyBorder="1" applyAlignment="1"/>
    <xf numFmtId="0" fontId="1" fillId="0" borderId="0" xfId="66" applyFont="1" applyFill="1" applyAlignment="1">
      <alignment horizontal="left" vertical="center"/>
    </xf>
    <xf numFmtId="176" fontId="1" fillId="0" borderId="0" xfId="66" applyNumberFormat="1" applyFont="1" applyFill="1" applyBorder="1" applyAlignment="1">
      <alignment horizontal="left" vertical="center"/>
    </xf>
    <xf numFmtId="176" fontId="22" fillId="0" borderId="0" xfId="58" applyNumberFormat="1" applyFont="1" applyFill="1" applyBorder="1" applyAlignment="1">
      <alignment horizontal="center" vertical="center" wrapText="1"/>
    </xf>
    <xf numFmtId="176" fontId="0" fillId="0" borderId="1" xfId="66" applyNumberFormat="1" applyFont="1" applyFill="1" applyBorder="1" applyAlignment="1">
      <alignment horizontal="right" vertical="center"/>
    </xf>
    <xf numFmtId="0" fontId="3" fillId="0" borderId="1" xfId="54" applyFont="1" applyFill="1" applyBorder="1" applyAlignment="1">
      <alignment horizontal="center" vertical="center"/>
    </xf>
    <xf numFmtId="176" fontId="6" fillId="0" borderId="1" xfId="58" applyNumberFormat="1" applyFont="1" applyFill="1" applyBorder="1" applyAlignment="1">
      <alignment horizontal="center" vertical="center" wrapText="1"/>
    </xf>
    <xf numFmtId="183" fontId="3" fillId="0" borderId="1" xfId="66" applyNumberFormat="1" applyFont="1" applyFill="1" applyBorder="1" applyAlignment="1" applyProtection="1">
      <alignment horizontal="center" vertical="center"/>
    </xf>
    <xf numFmtId="176" fontId="3" fillId="0" borderId="1" xfId="66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/>
    </xf>
    <xf numFmtId="176" fontId="39" fillId="0" borderId="1" xfId="77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NumberFormat="1" applyFont="1" applyFill="1" applyBorder="1" applyAlignment="1" applyProtection="1">
      <alignment horizontal="left" vertical="center"/>
    </xf>
    <xf numFmtId="0" fontId="39" fillId="0" borderId="1" xfId="0" applyNumberFormat="1" applyFont="1" applyFill="1" applyBorder="1" applyAlignment="1" applyProtection="1">
      <alignment horizontal="left" vertical="center"/>
    </xf>
    <xf numFmtId="0" fontId="15" fillId="0" borderId="1" xfId="0" applyNumberFormat="1" applyFont="1" applyFill="1" applyBorder="1" applyAlignment="1" applyProtection="1">
      <alignment vertical="center"/>
    </xf>
    <xf numFmtId="0" fontId="15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65" applyFill="1" applyBorder="1" applyAlignment="1">
      <alignment horizontal="center" vertical="center"/>
    </xf>
    <xf numFmtId="0" fontId="0" fillId="0" borderId="0" xfId="65" applyFill="1" applyBorder="1" applyAlignment="1"/>
    <xf numFmtId="176" fontId="0" fillId="0" borderId="0" xfId="65" applyNumberFormat="1" applyFont="1" applyFill="1" applyBorder="1" applyAlignment="1"/>
    <xf numFmtId="0" fontId="11" fillId="0" borderId="0" xfId="65" applyFont="1" applyFill="1" applyBorder="1" applyAlignment="1">
      <alignment vertical="center"/>
    </xf>
    <xf numFmtId="0" fontId="40" fillId="2" borderId="0" xfId="65" applyNumberFormat="1" applyFont="1" applyFill="1" applyBorder="1" applyAlignment="1" applyProtection="1">
      <alignment horizontal="center" vertical="center"/>
    </xf>
    <xf numFmtId="176" fontId="40" fillId="2" borderId="0" xfId="65" applyNumberFormat="1" applyFont="1" applyFill="1" applyBorder="1" applyAlignment="1" applyProtection="1">
      <alignment horizontal="center" vertical="center"/>
    </xf>
    <xf numFmtId="176" fontId="0" fillId="0" borderId="0" xfId="65" applyNumberFormat="1" applyFont="1" applyFill="1" applyBorder="1" applyAlignment="1" applyProtection="1">
      <alignment vertical="center"/>
    </xf>
    <xf numFmtId="0" fontId="0" fillId="0" borderId="0" xfId="65" applyNumberFormat="1" applyFont="1" applyFill="1" applyBorder="1" applyAlignment="1" applyProtection="1">
      <alignment vertical="center"/>
    </xf>
    <xf numFmtId="176" fontId="0" fillId="0" borderId="0" xfId="65" applyNumberFormat="1" applyFont="1" applyFill="1" applyBorder="1" applyAlignment="1" applyProtection="1">
      <alignment horizontal="right"/>
    </xf>
    <xf numFmtId="0" fontId="11" fillId="0" borderId="4" xfId="65" applyNumberFormat="1" applyFont="1" applyFill="1" applyBorder="1" applyAlignment="1" applyProtection="1">
      <alignment horizontal="center" vertical="center"/>
    </xf>
    <xf numFmtId="176" fontId="11" fillId="0" borderId="0" xfId="65" applyNumberFormat="1" applyFont="1" applyFill="1" applyBorder="1" applyAlignment="1" applyProtection="1">
      <alignment horizontal="center" vertical="center"/>
    </xf>
    <xf numFmtId="0" fontId="11" fillId="0" borderId="5" xfId="65" applyNumberFormat="1" applyFont="1" applyFill="1" applyBorder="1" applyAlignment="1" applyProtection="1">
      <alignment horizontal="center" vertical="center"/>
    </xf>
    <xf numFmtId="176" fontId="11" fillId="0" borderId="6" xfId="65" applyNumberFormat="1" applyFont="1" applyFill="1" applyBorder="1" applyAlignment="1" applyProtection="1">
      <alignment horizontal="center" vertical="center"/>
    </xf>
    <xf numFmtId="0" fontId="11" fillId="0" borderId="1" xfId="65" applyNumberFormat="1" applyFont="1" applyFill="1" applyBorder="1" applyAlignment="1" applyProtection="1">
      <alignment horizontal="left" vertical="center"/>
    </xf>
    <xf numFmtId="176" fontId="11" fillId="0" borderId="1" xfId="65" applyNumberFormat="1" applyFont="1" applyFill="1" applyBorder="1" applyAlignment="1" applyProtection="1">
      <alignment horizontal="center" vertical="center"/>
    </xf>
    <xf numFmtId="176" fontId="11" fillId="0" borderId="1" xfId="71" applyNumberFormat="1" applyFont="1" applyFill="1" applyBorder="1" applyAlignment="1">
      <alignment horizontal="center" vertical="center" wrapText="1"/>
    </xf>
    <xf numFmtId="3" fontId="11" fillId="0" borderId="1" xfId="65" applyNumberFormat="1" applyFont="1" applyFill="1" applyBorder="1" applyAlignment="1" applyProtection="1">
      <alignment horizontal="left" vertical="center"/>
    </xf>
    <xf numFmtId="0" fontId="0" fillId="0" borderId="1" xfId="65" applyNumberFormat="1" applyFont="1" applyFill="1" applyBorder="1" applyAlignment="1" applyProtection="1">
      <alignment horizontal="left" vertical="center"/>
    </xf>
    <xf numFmtId="176" fontId="0" fillId="0" borderId="1" xfId="71" applyNumberFormat="1" applyFont="1" applyFill="1" applyBorder="1" applyAlignment="1">
      <alignment horizontal="center" vertical="center" wrapText="1"/>
    </xf>
    <xf numFmtId="3" fontId="0" fillId="0" borderId="1" xfId="65" applyNumberFormat="1" applyFont="1" applyFill="1" applyBorder="1" applyAlignment="1" applyProtection="1">
      <alignment horizontal="left" vertical="center"/>
    </xf>
    <xf numFmtId="1" fontId="0" fillId="0" borderId="0" xfId="65" applyNumberFormat="1" applyFill="1" applyBorder="1" applyAlignment="1"/>
    <xf numFmtId="176" fontId="0" fillId="0" borderId="7" xfId="81" applyNumberFormat="1" applyFont="1" applyFill="1" applyBorder="1" applyAlignment="1">
      <alignment horizontal="center" vertical="center"/>
    </xf>
    <xf numFmtId="3" fontId="11" fillId="0" borderId="1" xfId="54" applyNumberFormat="1" applyFont="1" applyFill="1" applyBorder="1" applyAlignment="1" applyProtection="1">
      <alignment horizontal="left" vertical="center"/>
    </xf>
    <xf numFmtId="176" fontId="0" fillId="0" borderId="1" xfId="81" applyNumberFormat="1" applyFont="1" applyFill="1" applyBorder="1" applyAlignment="1">
      <alignment vertical="center"/>
    </xf>
    <xf numFmtId="0" fontId="0" fillId="0" borderId="1" xfId="74" applyFont="1" applyFill="1" applyBorder="1" applyAlignment="1">
      <alignment vertical="center"/>
    </xf>
    <xf numFmtId="176" fontId="0" fillId="0" borderId="1" xfId="65" applyNumberFormat="1" applyFont="1" applyFill="1" applyBorder="1" applyAlignment="1" applyProtection="1">
      <alignment horizontal="center" vertical="center"/>
    </xf>
    <xf numFmtId="0" fontId="19" fillId="0" borderId="1" xfId="74" applyFont="1" applyFill="1" applyBorder="1" applyAlignment="1">
      <alignment vertical="center"/>
    </xf>
    <xf numFmtId="0" fontId="11" fillId="0" borderId="1" xfId="65" applyNumberFormat="1" applyFont="1" applyFill="1" applyBorder="1" applyAlignment="1" applyProtection="1">
      <alignment vertical="center"/>
    </xf>
    <xf numFmtId="0" fontId="11" fillId="0" borderId="1" xfId="65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right" vertical="center"/>
    </xf>
    <xf numFmtId="0" fontId="42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176" fontId="20" fillId="0" borderId="0" xfId="0" applyNumberFormat="1" applyFont="1" applyFill="1" applyBorder="1" applyAlignment="1">
      <alignment vertical="center"/>
    </xf>
    <xf numFmtId="0" fontId="1" fillId="0" borderId="0" xfId="66" applyFont="1" applyFill="1" applyBorder="1" applyAlignment="1">
      <alignment horizontal="left" vertical="center" shrinkToFit="1"/>
    </xf>
    <xf numFmtId="182" fontId="2" fillId="0" borderId="0" xfId="66" applyNumberFormat="1" applyFont="1" applyFill="1" applyBorder="1" applyAlignment="1">
      <alignment horizontal="center" vertical="center" wrapText="1" shrinkToFit="1"/>
    </xf>
    <xf numFmtId="182" fontId="2" fillId="0" borderId="0" xfId="66" applyNumberFormat="1" applyFont="1" applyFill="1" applyBorder="1" applyAlignment="1">
      <alignment horizontal="center" vertical="center" shrinkToFit="1"/>
    </xf>
    <xf numFmtId="176" fontId="2" fillId="0" borderId="0" xfId="66" applyNumberFormat="1" applyFont="1" applyFill="1" applyBorder="1" applyAlignment="1">
      <alignment horizontal="center" vertical="center" shrinkToFit="1"/>
    </xf>
    <xf numFmtId="182" fontId="11" fillId="0" borderId="0" xfId="66" applyNumberFormat="1" applyFont="1" applyFill="1" applyBorder="1" applyAlignment="1">
      <alignment horizontal="right" vertical="center" shrinkToFit="1"/>
    </xf>
    <xf numFmtId="182" fontId="0" fillId="0" borderId="0" xfId="66" applyNumberFormat="1" applyFont="1" applyFill="1" applyBorder="1" applyAlignment="1">
      <alignment horizontal="right" vertical="center"/>
    </xf>
    <xf numFmtId="176" fontId="0" fillId="0" borderId="0" xfId="66" applyNumberFormat="1" applyFont="1" applyFill="1" applyBorder="1" applyAlignment="1">
      <alignment horizontal="right" vertical="center"/>
    </xf>
    <xf numFmtId="0" fontId="11" fillId="0" borderId="3" xfId="54" applyFont="1" applyFill="1" applyBorder="1" applyAlignment="1">
      <alignment horizontal="center" vertical="center"/>
    </xf>
    <xf numFmtId="0" fontId="11" fillId="0" borderId="3" xfId="67" applyFont="1" applyFill="1" applyBorder="1" applyAlignment="1">
      <alignment horizontal="center" vertical="center"/>
    </xf>
    <xf numFmtId="176" fontId="11" fillId="0" borderId="1" xfId="67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177" fontId="11" fillId="0" borderId="1" xfId="77" applyNumberFormat="1" applyFont="1" applyFill="1" applyBorder="1" applyAlignment="1">
      <alignment horizontal="left" vertical="center"/>
    </xf>
    <xf numFmtId="176" fontId="44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/>
    </xf>
    <xf numFmtId="176" fontId="37" fillId="0" borderId="1" xfId="0" applyNumberFormat="1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left" vertical="center" wrapText="1"/>
    </xf>
    <xf numFmtId="176" fontId="36" fillId="0" borderId="1" xfId="0" applyNumberFormat="1" applyFont="1" applyFill="1" applyBorder="1" applyAlignment="1">
      <alignment horizontal="center" vertical="center"/>
    </xf>
    <xf numFmtId="0" fontId="45" fillId="0" borderId="0" xfId="0" applyFont="1" applyFill="1" applyAlignment="1">
      <alignment vertical="center"/>
    </xf>
    <xf numFmtId="4" fontId="37" fillId="0" borderId="8" xfId="0" applyNumberFormat="1" applyFont="1" applyFill="1" applyBorder="1" applyAlignment="1">
      <alignment horizontal="right" vertical="center"/>
    </xf>
    <xf numFmtId="4" fontId="36" fillId="0" borderId="8" xfId="0" applyNumberFormat="1" applyFont="1" applyFill="1" applyBorder="1" applyAlignment="1">
      <alignment horizontal="right" vertical="center"/>
    </xf>
    <xf numFmtId="0" fontId="11" fillId="0" borderId="0" xfId="56" applyFont="1" applyFill="1" applyBorder="1" applyAlignment="1">
      <alignment vertical="center"/>
    </xf>
    <xf numFmtId="0" fontId="0" fillId="0" borderId="0" xfId="77" applyFont="1" applyFill="1" applyBorder="1" applyAlignment="1"/>
    <xf numFmtId="176" fontId="0" fillId="0" borderId="0" xfId="75" applyNumberFormat="1" applyFont="1" applyFill="1" applyBorder="1" applyAlignment="1">
      <alignment horizontal="center" vertical="center"/>
    </xf>
    <xf numFmtId="0" fontId="9" fillId="0" borderId="0" xfId="56" applyFont="1" applyFill="1" applyBorder="1" applyAlignment="1">
      <alignment horizontal="center"/>
    </xf>
    <xf numFmtId="176" fontId="9" fillId="0" borderId="0" xfId="56" applyNumberFormat="1" applyFont="1" applyFill="1" applyBorder="1" applyAlignment="1">
      <alignment horizontal="center"/>
    </xf>
    <xf numFmtId="0" fontId="11" fillId="0" borderId="3" xfId="56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0" fillId="0" borderId="1" xfId="78" applyFont="1" applyFill="1" applyBorder="1" applyAlignment="1">
      <alignment vertical="center"/>
    </xf>
    <xf numFmtId="176" fontId="0" fillId="0" borderId="1" xfId="77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11" fillId="0" borderId="9" xfId="56" applyFont="1" applyFill="1" applyBorder="1" applyAlignment="1">
      <alignment horizontal="center" vertical="center"/>
    </xf>
    <xf numFmtId="176" fontId="11" fillId="0" borderId="1" xfId="56" applyNumberFormat="1" applyFont="1" applyFill="1" applyBorder="1" applyAlignment="1">
      <alignment horizontal="center" vertical="center" wrapText="1"/>
    </xf>
    <xf numFmtId="0" fontId="11" fillId="0" borderId="2" xfId="75" applyFont="1" applyFill="1" applyBorder="1" applyAlignment="1">
      <alignment horizontal="left"/>
    </xf>
    <xf numFmtId="176" fontId="11" fillId="0" borderId="2" xfId="75" applyNumberFormat="1" applyFont="1" applyFill="1" applyBorder="1" applyAlignment="1">
      <alignment horizontal="center"/>
    </xf>
    <xf numFmtId="0" fontId="11" fillId="0" borderId="0" xfId="75" applyFont="1" applyFill="1" applyBorder="1" applyAlignment="1">
      <alignment horizontal="left"/>
    </xf>
    <xf numFmtId="0" fontId="0" fillId="0" borderId="0" xfId="74" applyFont="1" applyFill="1" applyBorder="1" applyAlignment="1">
      <alignment vertical="center"/>
    </xf>
    <xf numFmtId="0" fontId="11" fillId="0" borderId="0" xfId="74" applyFont="1" applyFill="1" applyBorder="1" applyAlignment="1">
      <alignment vertical="center"/>
    </xf>
    <xf numFmtId="0" fontId="0" fillId="0" borderId="0" xfId="74" applyFont="1" applyFill="1" applyBorder="1" applyAlignment="1"/>
    <xf numFmtId="176" fontId="0" fillId="0" borderId="0" xfId="74" applyNumberFormat="1" applyFont="1" applyFill="1" applyBorder="1" applyAlignment="1">
      <alignment horizontal="center"/>
    </xf>
    <xf numFmtId="0" fontId="17" fillId="0" borderId="0" xfId="74" applyFont="1" applyFill="1" applyBorder="1" applyAlignment="1">
      <alignment vertical="center"/>
    </xf>
    <xf numFmtId="176" fontId="0" fillId="0" borderId="0" xfId="74" applyNumberFormat="1" applyFont="1" applyFill="1" applyBorder="1" applyAlignment="1">
      <alignment horizontal="center" vertical="center"/>
    </xf>
    <xf numFmtId="178" fontId="0" fillId="0" borderId="0" xfId="74" applyNumberFormat="1" applyFont="1" applyFill="1" applyBorder="1" applyAlignment="1">
      <alignment vertical="center"/>
    </xf>
    <xf numFmtId="182" fontId="9" fillId="0" borderId="0" xfId="74" applyNumberFormat="1" applyFont="1" applyFill="1" applyBorder="1" applyAlignment="1">
      <alignment horizontal="center" vertical="center"/>
    </xf>
    <xf numFmtId="176" fontId="9" fillId="0" borderId="0" xfId="74" applyNumberFormat="1" applyFont="1" applyFill="1" applyBorder="1" applyAlignment="1">
      <alignment horizontal="center" vertical="center"/>
    </xf>
    <xf numFmtId="0" fontId="10" fillId="0" borderId="0" xfId="74" applyFont="1" applyFill="1" applyBorder="1" applyAlignment="1"/>
    <xf numFmtId="176" fontId="10" fillId="0" borderId="0" xfId="74" applyNumberFormat="1" applyFont="1" applyFill="1" applyBorder="1" applyAlignment="1">
      <alignment horizontal="center"/>
    </xf>
    <xf numFmtId="176" fontId="0" fillId="0" borderId="0" xfId="0" applyNumberFormat="1" applyFont="1" applyFill="1" applyBorder="1" applyAlignment="1">
      <alignment horizontal="center" vertical="center" wrapText="1"/>
    </xf>
    <xf numFmtId="0" fontId="11" fillId="0" borderId="3" xfId="60" applyNumberFormat="1" applyFont="1" applyFill="1" applyBorder="1" applyAlignment="1" applyProtection="1">
      <alignment horizontal="center" vertical="center"/>
    </xf>
    <xf numFmtId="176" fontId="11" fillId="0" borderId="2" xfId="60" applyNumberFormat="1" applyFont="1" applyFill="1" applyBorder="1" applyAlignment="1" applyProtection="1">
      <alignment horizontal="center" vertical="center"/>
    </xf>
    <xf numFmtId="0" fontId="11" fillId="0" borderId="1" xfId="60" applyNumberFormat="1" applyFont="1" applyFill="1" applyBorder="1" applyAlignment="1" applyProtection="1">
      <alignment horizontal="center" vertical="center"/>
    </xf>
    <xf numFmtId="176" fontId="11" fillId="0" borderId="1" xfId="60" applyNumberFormat="1" applyFont="1" applyFill="1" applyBorder="1" applyAlignment="1" applyProtection="1">
      <alignment horizontal="center" vertical="center"/>
    </xf>
    <xf numFmtId="0" fontId="11" fillId="0" borderId="1" xfId="60" applyNumberFormat="1" applyFont="1" applyFill="1" applyBorder="1" applyAlignment="1" applyProtection="1">
      <alignment horizontal="left" vertical="center"/>
    </xf>
    <xf numFmtId="178" fontId="11" fillId="0" borderId="1" xfId="60" applyNumberFormat="1" applyFont="1" applyFill="1" applyBorder="1" applyAlignment="1" applyProtection="1">
      <alignment horizontal="left" vertical="center"/>
    </xf>
    <xf numFmtId="0" fontId="0" fillId="0" borderId="1" xfId="60" applyNumberFormat="1" applyFont="1" applyFill="1" applyBorder="1" applyAlignment="1" applyProtection="1">
      <alignment horizontal="left" vertical="center"/>
    </xf>
    <xf numFmtId="178" fontId="0" fillId="0" borderId="1" xfId="60" applyNumberFormat="1" applyFont="1" applyFill="1" applyBorder="1" applyAlignment="1" applyProtection="1">
      <alignment horizontal="left" vertical="center"/>
    </xf>
    <xf numFmtId="178" fontId="11" fillId="0" borderId="1" xfId="60" applyNumberFormat="1" applyFont="1" applyFill="1" applyBorder="1" applyAlignment="1" applyProtection="1">
      <alignment vertical="center"/>
    </xf>
    <xf numFmtId="0" fontId="11" fillId="0" borderId="1" xfId="54" applyNumberFormat="1" applyFont="1" applyFill="1" applyBorder="1" applyAlignment="1" applyProtection="1">
      <alignment horizontal="left" vertical="center"/>
    </xf>
    <xf numFmtId="0" fontId="30" fillId="0" borderId="1" xfId="74" applyFont="1" applyFill="1" applyBorder="1" applyAlignment="1">
      <alignment vertical="center"/>
    </xf>
    <xf numFmtId="0" fontId="11" fillId="0" borderId="1" xfId="60" applyFont="1" applyFill="1" applyBorder="1" applyAlignment="1">
      <alignment horizontal="center" vertical="center"/>
    </xf>
    <xf numFmtId="178" fontId="11" fillId="0" borderId="1" xfId="60" applyNumberFormat="1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vertical="center"/>
    </xf>
    <xf numFmtId="176" fontId="20" fillId="0" borderId="0" xfId="0" applyNumberFormat="1" applyFont="1" applyFill="1" applyBorder="1" applyAlignment="1">
      <alignment horizontal="center" vertical="center"/>
    </xf>
    <xf numFmtId="0" fontId="46" fillId="0" borderId="0" xfId="0" applyNumberFormat="1" applyFont="1" applyFill="1" applyBorder="1" applyAlignment="1">
      <alignment vertical="center"/>
    </xf>
    <xf numFmtId="0" fontId="47" fillId="0" borderId="0" xfId="0" applyNumberFormat="1" applyFont="1" applyFill="1" applyBorder="1" applyAlignment="1">
      <alignment horizontal="center" vertical="center"/>
    </xf>
    <xf numFmtId="176" fontId="47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vertical="center"/>
    </xf>
    <xf numFmtId="0" fontId="18" fillId="0" borderId="1" xfId="0" applyNumberFormat="1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5" xfId="0" applyNumberFormat="1" applyFont="1" applyFill="1" applyBorder="1" applyAlignment="1">
      <alignment horizontal="center" vertical="center" wrapText="1"/>
    </xf>
    <xf numFmtId="176" fontId="11" fillId="0" borderId="1" xfId="77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6" fontId="11" fillId="0" borderId="1" xfId="77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 applyProtection="1">
      <alignment horizontal="center" vertical="center" wrapText="1"/>
    </xf>
    <xf numFmtId="0" fontId="48" fillId="0" borderId="0" xfId="0" applyNumberFormat="1" applyFont="1" applyFill="1" applyBorder="1" applyAlignment="1">
      <alignment vertical="center"/>
    </xf>
    <xf numFmtId="0" fontId="49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left" vertical="center"/>
    </xf>
    <xf numFmtId="0" fontId="0" fillId="0" borderId="1" xfId="78" applyNumberFormat="1" applyFont="1" applyFill="1" applyBorder="1" applyAlignment="1">
      <alignment horizontal="left" vertical="center"/>
    </xf>
    <xf numFmtId="0" fontId="50" fillId="0" borderId="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justify" vertical="center"/>
    </xf>
    <xf numFmtId="0" fontId="51" fillId="0" borderId="0" xfId="0" applyFont="1" applyFill="1" applyAlignment="1">
      <alignment horizontal="justify" vertical="center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4 2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常规 2_省级科预算草案表1.14 2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常规 20 4" xf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常规 10 2" xfId="52"/>
    <cellStyle name="60% - 强调文字颜色 6" xfId="53" builtinId="52"/>
    <cellStyle name="常规 10 4 3" xfId="54"/>
    <cellStyle name="常规 2_省级科预算草案表1.14" xfId="55"/>
    <cellStyle name="常规 10 4 3 2" xfId="56"/>
    <cellStyle name="常规 10 4 3 7" xfId="57"/>
    <cellStyle name="常规 10 6" xfId="58"/>
    <cellStyle name="常规 2 4 2" xfId="59"/>
    <cellStyle name="常规 26 2 2" xfId="60"/>
    <cellStyle name="常规 26 2 2 2" xfId="61"/>
    <cellStyle name="常规_省级科预算草案表1.14" xfId="62"/>
    <cellStyle name="常规 28 2" xfId="63"/>
    <cellStyle name="常规_省级科预算草案表1.14 2" xfId="64"/>
    <cellStyle name="常规 28 2 2" xfId="65"/>
    <cellStyle name="常规 35" xfId="66"/>
    <cellStyle name="常规 35_2020支出预算表(以此为准)2" xfId="67"/>
    <cellStyle name="常规 38" xfId="68"/>
    <cellStyle name="常规 47" xfId="69"/>
    <cellStyle name="常规 47 4 2" xfId="70"/>
    <cellStyle name="常规_(陈诚修改稿)2006年全省及省级财政决算及07年预算执行情况表(A4 留底自用) 2 2 2" xfId="71"/>
    <cellStyle name="常规 47 4 2 2" xfId="72"/>
    <cellStyle name="常规 48" xfId="73"/>
    <cellStyle name="常规_(陈诚修改稿)2006年全省及省级财政决算及07年预算执行情况表(A4 留底自用)" xfId="74"/>
    <cellStyle name="常规_(陈诚修改稿)2006年全省及省级财政决算及07年预算执行情况表(A4 留底自用) 2" xfId="75"/>
    <cellStyle name="常规_(陈诚修改稿)2006年全省及省级财政决算及07年预算执行情况表(A4 留底自用) 2 2 2 2" xfId="76"/>
    <cellStyle name="常规_2001年预算：预算收入及财力（12月21日上午定案表）" xfId="77"/>
    <cellStyle name="常规_200704(第一稿）" xfId="78"/>
    <cellStyle name="常规_基金分析表(99.3)" xfId="79"/>
    <cellStyle name="常规_一般性转移支付" xfId="80"/>
    <cellStyle name="常规_一般预算简表_2006年预算执行及2007年预算安排(新科目　A4)" xfId="8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9" Type="http://schemas.openxmlformats.org/officeDocument/2006/relationships/sharedStrings" Target="sharedStrings.xml"/><Relationship Id="rId58" Type="http://schemas.openxmlformats.org/officeDocument/2006/relationships/styles" Target="styles.xml"/><Relationship Id="rId57" Type="http://schemas.openxmlformats.org/officeDocument/2006/relationships/theme" Target="theme/theme1.xml"/><Relationship Id="rId56" Type="http://schemas.openxmlformats.org/officeDocument/2006/relationships/externalLink" Target="externalLinks/externalLink36.xml"/><Relationship Id="rId55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34.xml"/><Relationship Id="rId53" Type="http://schemas.openxmlformats.org/officeDocument/2006/relationships/externalLink" Target="externalLinks/externalLink33.xml"/><Relationship Id="rId52" Type="http://schemas.openxmlformats.org/officeDocument/2006/relationships/externalLink" Target="externalLinks/externalLink32.xml"/><Relationship Id="rId51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30.xml"/><Relationship Id="rId5" Type="http://schemas.openxmlformats.org/officeDocument/2006/relationships/worksheet" Target="worksheets/sheet5.xml"/><Relationship Id="rId49" Type="http://schemas.openxmlformats.org/officeDocument/2006/relationships/externalLink" Target="externalLinks/externalLink29.xml"/><Relationship Id="rId48" Type="http://schemas.openxmlformats.org/officeDocument/2006/relationships/externalLink" Target="externalLinks/externalLink28.xml"/><Relationship Id="rId47" Type="http://schemas.openxmlformats.org/officeDocument/2006/relationships/externalLink" Target="externalLinks/externalLink27.xml"/><Relationship Id="rId46" Type="http://schemas.openxmlformats.org/officeDocument/2006/relationships/externalLink" Target="externalLinks/externalLink26.xml"/><Relationship Id="rId45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24.xml"/><Relationship Id="rId43" Type="http://schemas.openxmlformats.org/officeDocument/2006/relationships/externalLink" Target="externalLinks/externalLink23.xml"/><Relationship Id="rId42" Type="http://schemas.openxmlformats.org/officeDocument/2006/relationships/externalLink" Target="externalLinks/externalLink22.xml"/><Relationship Id="rId41" Type="http://schemas.openxmlformats.org/officeDocument/2006/relationships/externalLink" Target="externalLinks/externalLink21.xml"/><Relationship Id="rId40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39" Type="http://schemas.openxmlformats.org/officeDocument/2006/relationships/externalLink" Target="externalLinks/externalLink19.xml"/><Relationship Id="rId38" Type="http://schemas.openxmlformats.org/officeDocument/2006/relationships/externalLink" Target="externalLinks/externalLink18.xml"/><Relationship Id="rId37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16.xml"/><Relationship Id="rId35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9.xml"/><Relationship Id="rId28" Type="http://schemas.openxmlformats.org/officeDocument/2006/relationships/externalLink" Target="externalLinks/externalLink8.xml"/><Relationship Id="rId27" Type="http://schemas.openxmlformats.org/officeDocument/2006/relationships/externalLink" Target="externalLinks/externalLink7.xml"/><Relationship Id="rId26" Type="http://schemas.openxmlformats.org/officeDocument/2006/relationships/externalLink" Target="externalLinks/externalLink6.xml"/><Relationship Id="rId25" Type="http://schemas.openxmlformats.org/officeDocument/2006/relationships/externalLink" Target="externalLinks/externalLink5.xml"/><Relationship Id="rId24" Type="http://schemas.openxmlformats.org/officeDocument/2006/relationships/externalLink" Target="externalLinks/externalLink4.xml"/><Relationship Id="rId23" Type="http://schemas.openxmlformats.org/officeDocument/2006/relationships/externalLink" Target="externalLinks/externalLink3.xml"/><Relationship Id="rId22" Type="http://schemas.openxmlformats.org/officeDocument/2006/relationships/externalLink" Target="externalLinks/externalLink2.xml"/><Relationship Id="rId21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044;&#31639;&#22788;(&#39532;&#65289;\2021&#24180;\&#24180;&#21021;&#39044;&#31639;\&#20154;&#20195;&#20250;&#25253;&#34920;\2021&#24180;&#25253;&#34920;\2020&#24180;&#27169;&#29256;&#19978;&#20462;&#25913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%20and%20Settings\Administrator\Local%20Settings\Temporary%20Internet%20Files\Content.IE5\0DAB481O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9044;&#23457;&#34920;&#26684;\Documents%20and%20Settings\Administrator\Local%20Settings\Temporary%20Internet%20Files\Content.IE5\0DAB481O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6.&#30465;&#32423;&#31185;\&#25919;&#24220;&#39044;&#31639;\20210112-\20210112-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6.&#30465;&#32423;&#31185;\&#25919;&#24220;&#39044;&#31639;\20210112-\20210112-\E:\&#26446;&#23398;&#38182;\01&#32508;&#21512;&#31185;\01&#39044;&#20915;&#31639;&#32534;&#21046;\02&#20915;&#31639;&#32534;&#21046;\2017&#24180;\&#19978;&#20250;\04%202017&#24180;&#20915;&#31639;&#65288;&#19978;&#20250;&#65289;\&#23450;&#31295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6.&#30465;&#32423;&#31185;\&#25919;&#24220;&#39044;&#31639;\20210112-\20210112-\E:\&#26446;&#23398;&#38182;\01&#32508;&#21512;&#31185;\01&#39044;&#20915;&#31639;&#32534;&#21046;\01&#20195;&#32534;&#39044;&#31639;\01&#24180;&#21021;&#39044;&#31639;\2019&#24180;\&#23450;&#3129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6.&#30465;&#32423;&#31185;\&#25919;&#24220;&#39044;&#31639;\20210112-\20210112-\E:\&#26446;&#23398;&#38182;\01&#32508;&#21512;&#31185;\01&#39044;&#20915;&#31639;&#32534;&#21046;\02&#20915;&#31639;&#32534;&#21046;\2017&#24180;\&#19978;&#20250;\04%202017&#24180;&#20915;&#31639;&#65288;&#19978;&#20250;&#65289;\&#23450;&#31295;\&#35874;&#20891;\2016&#24180;&#39044;&#31639;&#25191;&#34892;2017&#24180;&#39044;&#31639;&#33609;&#26696;&#34920;&#20876;&#65288;&#27491;&#24335;&#19978;&#20250;&#65289;\&#22269;&#26377;&#36164;&#26412;&#32463;&#33829;&#39044;&#31639;&#25191;&#34892;&#21644;&#39044;&#31639;&#33609;&#26696;&#34920;&#65288;&#35843;&#25972;&#26684;&#24335;&#65289;010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6.&#30465;&#32423;&#31185;\&#25919;&#24220;&#39044;&#31639;\20210112-\20210112-\Z: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6.&#30465;&#32423;&#31185;\&#25919;&#24220;&#39044;&#31639;\20210112-\20210112-\E:\&#26446;&#23398;&#38182;\01&#32508;&#21512;&#31185;\01&#39044;&#20915;&#31639;&#32534;&#21046;\02&#20915;&#31639;&#32534;&#21046;\2017&#24180;\&#19978;&#20250;\04%202017&#24180;&#20915;&#31639;&#65288;&#19978;&#20250;&#65289;\&#23450;&#31295;\&#35874;&#20891;\2016&#24180;&#39044;&#31639;&#25191;&#34892;2017&#24180;&#39044;&#31639;&#33609;&#26696;&#34920;&#20876;&#65288;&#27491;&#24335;&#19978;&#20250;&#65289;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6.&#30465;&#32423;&#31185;\&#25919;&#24220;&#39044;&#31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6.&#30465;&#32423;&#31185;\&#25919;&#24220;&#39044;&#31639;\20210112-\20210112-\C:\Users\Administrator\Desktop\&#26032;&#24314;&#25991;&#20214;&#22841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6.&#30465;&#32423;&#31185;\&#25919;&#24220;&#39044;&#31639;\20210112-\20210112-\C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6.&#30465;&#32423;&#31185;\&#25919;&#24220;&#39044;&#31639;\20210112-\20210112-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6.&#30465;&#32423;&#31185;\&#25919;&#24220;&#39044;&#31639;\20210112-\20210112-\I:\Documents%20and%20Settings\Administrator\Local%20Settings\Temporary%20Internet%20Files\Content.IE5\4DWRWNSJ\&#26356;&#27491;&#21518;\&#30465;&#21457;2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6.&#30465;&#32423;&#31185;\&#25919;&#24220;&#39044;&#31639;\20210112-\20210112-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6.&#30465;&#32423;&#31185;\&#25919;&#24220;&#39044;&#31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\Windows\System32\2017&#24180;&#39044;&#20915;&#31639;&#20844;&#24320;&#34920;&#26684;&#26679;&#24335;\&#39044;&#31639;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41全省国资收入"/>
      <sheetName val="42全省国资支出"/>
      <sheetName val="43省级国资收入"/>
      <sheetName val="44省级国资支出 "/>
      <sheetName val="省级国资执行情况说明"/>
      <sheetName val="45YS全省国资收入"/>
      <sheetName val="46YS全省国资支出"/>
      <sheetName val="47YS省级国资收入"/>
      <sheetName val="48YS省级国资支出 "/>
      <sheetName val="国有资本预算（草案）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31"/>
  <sheetViews>
    <sheetView workbookViewId="0">
      <selection activeCell="A3" sqref="A3"/>
    </sheetView>
  </sheetViews>
  <sheetFormatPr defaultColWidth="9" defaultRowHeight="13.5"/>
  <cols>
    <col min="1" max="1" width="67.75" style="85" customWidth="1"/>
    <col min="2" max="16384" width="9" style="85"/>
  </cols>
  <sheetData>
    <row r="2" ht="28.5" spans="1:1">
      <c r="A2" s="365" t="s">
        <v>0</v>
      </c>
    </row>
    <row r="3" ht="20.1" customHeight="1" spans="1:1">
      <c r="A3" s="366" t="s">
        <v>1</v>
      </c>
    </row>
    <row r="4" ht="20.1" customHeight="1" spans="1:1">
      <c r="A4" s="366" t="s">
        <v>2</v>
      </c>
    </row>
    <row r="5" ht="20.1" customHeight="1" spans="1:1">
      <c r="A5" s="366" t="s">
        <v>3</v>
      </c>
    </row>
    <row r="6" ht="20.1" customHeight="1" spans="1:1">
      <c r="A6" s="366" t="s">
        <v>4</v>
      </c>
    </row>
    <row r="7" ht="20.1" customHeight="1" spans="1:1">
      <c r="A7" s="366" t="s">
        <v>5</v>
      </c>
    </row>
    <row r="8" ht="20.1" customHeight="1" spans="1:1">
      <c r="A8" s="366" t="s">
        <v>6</v>
      </c>
    </row>
    <row r="9" ht="20.1" customHeight="1" spans="1:1">
      <c r="A9" s="366" t="s">
        <v>7</v>
      </c>
    </row>
    <row r="10" ht="20.1" customHeight="1" spans="1:1">
      <c r="A10" s="366" t="s">
        <v>8</v>
      </c>
    </row>
    <row r="11" ht="20.1" customHeight="1" spans="1:1">
      <c r="A11" s="367" t="s">
        <v>9</v>
      </c>
    </row>
    <row r="12" ht="20.1" customHeight="1" spans="1:1">
      <c r="A12" s="367" t="s">
        <v>10</v>
      </c>
    </row>
    <row r="13" ht="20.1" customHeight="1" spans="1:1">
      <c r="A13" s="367" t="s">
        <v>11</v>
      </c>
    </row>
    <row r="14" ht="20.1" customHeight="1" spans="1:1">
      <c r="A14" s="367" t="s">
        <v>12</v>
      </c>
    </row>
    <row r="15" ht="20.1" customHeight="1" spans="1:1">
      <c r="A15" s="366" t="s">
        <v>13</v>
      </c>
    </row>
    <row r="16" ht="20.1" customHeight="1" spans="1:1">
      <c r="A16" s="366" t="s">
        <v>14</v>
      </c>
    </row>
    <row r="17" ht="20.1" customHeight="1" spans="1:1">
      <c r="A17" s="366" t="s">
        <v>15</v>
      </c>
    </row>
    <row r="18" ht="20.1" customHeight="1" spans="1:1">
      <c r="A18" s="366" t="s">
        <v>16</v>
      </c>
    </row>
    <row r="19" ht="20.1" customHeight="1" spans="1:1">
      <c r="A19" s="366" t="s">
        <v>17</v>
      </c>
    </row>
    <row r="20" ht="20.1" customHeight="1" spans="1:1">
      <c r="A20" s="366" t="s">
        <v>18</v>
      </c>
    </row>
    <row r="21" ht="20.1" customHeight="1" spans="1:1">
      <c r="A21" s="366" t="s">
        <v>19</v>
      </c>
    </row>
    <row r="22" ht="20.1" customHeight="1" spans="1:1">
      <c r="A22" s="366"/>
    </row>
    <row r="23" ht="20.1" customHeight="1" spans="1:1">
      <c r="A23" s="366"/>
    </row>
    <row r="24" ht="20.1" customHeight="1" spans="1:1">
      <c r="A24" s="366"/>
    </row>
    <row r="25" ht="20.1" customHeight="1" spans="1:1">
      <c r="A25" s="366"/>
    </row>
    <row r="26" ht="20.25" spans="1:1">
      <c r="A26" s="366"/>
    </row>
    <row r="27" ht="20.25" spans="1:1">
      <c r="A27" s="366"/>
    </row>
    <row r="28" ht="20.25" spans="1:1">
      <c r="A28" s="366"/>
    </row>
    <row r="29" ht="20.25" spans="1:1">
      <c r="A29" s="366"/>
    </row>
    <row r="30" ht="20.25" spans="1:1">
      <c r="A30" s="366"/>
    </row>
    <row r="31" ht="20.25" spans="1:1">
      <c r="A31" s="366"/>
    </row>
  </sheetData>
  <pageMargins left="0.75" right="0.75" top="1" bottom="1" header="0.51" footer="0.5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4"/>
  <sheetViews>
    <sheetView view="pageBreakPreview" zoomScaleNormal="100" topLeftCell="A11" workbookViewId="0">
      <selection activeCell="E9" sqref="E9"/>
    </sheetView>
  </sheetViews>
  <sheetFormatPr defaultColWidth="9" defaultRowHeight="14.25" outlineLevelCol="2"/>
  <cols>
    <col min="1" max="1" width="45.75" customWidth="1"/>
    <col min="2" max="3" width="15.625" customWidth="1"/>
  </cols>
  <sheetData>
    <row r="1" s="160" customFormat="1" ht="24" customHeight="1" spans="1:3">
      <c r="A1" s="164" t="s">
        <v>1652</v>
      </c>
      <c r="B1" s="165"/>
      <c r="C1" s="166"/>
    </row>
    <row r="2" s="161" customFormat="1" ht="60" customHeight="1" spans="1:3">
      <c r="A2" s="167" t="s">
        <v>1653</v>
      </c>
      <c r="B2" s="167"/>
      <c r="C2" s="167"/>
    </row>
    <row r="3" s="162" customFormat="1" ht="27" customHeight="1" spans="1:3">
      <c r="A3" s="168"/>
      <c r="B3" s="168"/>
      <c r="C3" s="169" t="s">
        <v>22</v>
      </c>
    </row>
    <row r="4" s="85" customFormat="1" ht="24.95" customHeight="1" spans="1:3">
      <c r="A4" s="170" t="s">
        <v>1654</v>
      </c>
      <c r="B4" s="171" t="s">
        <v>1655</v>
      </c>
      <c r="C4" s="172" t="s">
        <v>1656</v>
      </c>
    </row>
    <row r="5" s="85" customFormat="1" ht="24" customHeight="1" spans="1:3">
      <c r="A5" s="170" t="s">
        <v>1657</v>
      </c>
      <c r="B5" s="170"/>
      <c r="C5" s="173"/>
    </row>
    <row r="6" s="85" customFormat="1" ht="24" customHeight="1" spans="1:3">
      <c r="A6" s="174" t="s">
        <v>1658</v>
      </c>
      <c r="B6" s="174"/>
      <c r="C6" s="175"/>
    </row>
    <row r="7" s="85" customFormat="1" ht="24" customHeight="1" spans="1:3">
      <c r="A7" s="176" t="s">
        <v>1659</v>
      </c>
      <c r="B7" s="177"/>
      <c r="C7" s="178"/>
    </row>
    <row r="8" s="85" customFormat="1" ht="24" customHeight="1" spans="1:3">
      <c r="A8" s="179" t="s">
        <v>1660</v>
      </c>
      <c r="B8" s="180"/>
      <c r="C8" s="178"/>
    </row>
    <row r="9" s="85" customFormat="1" ht="24" customHeight="1" spans="1:3">
      <c r="A9" s="179" t="s">
        <v>1661</v>
      </c>
      <c r="B9" s="181"/>
      <c r="C9" s="182"/>
    </row>
    <row r="10" s="85" customFormat="1" ht="24" customHeight="1" spans="1:3">
      <c r="A10" s="179" t="s">
        <v>1662</v>
      </c>
      <c r="B10" s="177"/>
      <c r="C10" s="178"/>
    </row>
    <row r="11" s="85" customFormat="1" ht="24" customHeight="1" spans="1:3">
      <c r="A11" s="179" t="s">
        <v>1663</v>
      </c>
      <c r="B11" s="177"/>
      <c r="C11" s="178"/>
    </row>
    <row r="12" s="85" customFormat="1" ht="24" customHeight="1" spans="1:3">
      <c r="A12" s="179" t="s">
        <v>1664</v>
      </c>
      <c r="B12" s="180"/>
      <c r="C12" s="178"/>
    </row>
    <row r="13" s="163" customFormat="1" ht="24" customHeight="1" spans="1:3">
      <c r="A13" s="179" t="s">
        <v>1665</v>
      </c>
      <c r="B13" s="183"/>
      <c r="C13" s="184"/>
    </row>
    <row r="14" s="163" customFormat="1" ht="24" customHeight="1" spans="1:3">
      <c r="A14" s="185" t="s">
        <v>1666</v>
      </c>
      <c r="B14" s="177"/>
      <c r="C14" s="184"/>
    </row>
    <row r="15" s="163" customFormat="1" ht="24" customHeight="1" spans="1:3">
      <c r="A15" s="176" t="s">
        <v>1667</v>
      </c>
      <c r="B15" s="180"/>
      <c r="C15" s="186"/>
    </row>
    <row r="16" s="85" customFormat="1" ht="24" customHeight="1" spans="1:3">
      <c r="A16" s="179" t="s">
        <v>1668</v>
      </c>
      <c r="B16" s="187"/>
      <c r="C16" s="187"/>
    </row>
    <row r="17" s="85" customFormat="1" ht="24" customHeight="1" spans="1:3">
      <c r="A17" s="179" t="s">
        <v>1669</v>
      </c>
      <c r="B17" s="187"/>
      <c r="C17" s="187"/>
    </row>
    <row r="18" s="85" customFormat="1" ht="24" customHeight="1" spans="1:3">
      <c r="A18" s="179" t="s">
        <v>1669</v>
      </c>
      <c r="B18" s="187"/>
      <c r="C18" s="187"/>
    </row>
    <row r="19" s="85" customFormat="1" ht="24" customHeight="1" spans="1:3">
      <c r="A19" s="179" t="s">
        <v>1670</v>
      </c>
      <c r="B19" s="187"/>
      <c r="C19" s="187"/>
    </row>
    <row r="20" s="85" customFormat="1" ht="24" customHeight="1" spans="1:3">
      <c r="A20" s="179" t="s">
        <v>1671</v>
      </c>
      <c r="B20" s="187"/>
      <c r="C20" s="187"/>
    </row>
    <row r="21" s="85" customFormat="1" ht="24" customHeight="1" spans="1:3">
      <c r="A21" s="183" t="s">
        <v>1672</v>
      </c>
      <c r="B21" s="187"/>
      <c r="C21" s="187"/>
    </row>
    <row r="22" s="85" customFormat="1" ht="24" customHeight="1" spans="1:3">
      <c r="A22" s="176" t="s">
        <v>1673</v>
      </c>
      <c r="B22" s="187"/>
      <c r="C22" s="187"/>
    </row>
    <row r="23" s="85" customFormat="1" ht="24" customHeight="1" spans="1:3">
      <c r="A23" s="188" t="s">
        <v>1674</v>
      </c>
      <c r="B23" s="187"/>
      <c r="C23" s="187"/>
    </row>
    <row r="24" s="85" customFormat="1" ht="24" customHeight="1" spans="1:3">
      <c r="A24" s="187" t="s">
        <v>1675</v>
      </c>
      <c r="B24" s="187"/>
      <c r="C24" s="187"/>
    </row>
    <row r="25" s="85" customFormat="1" ht="24" customHeight="1" spans="1:3">
      <c r="A25" s="187" t="s">
        <v>1675</v>
      </c>
      <c r="B25" s="187"/>
      <c r="C25" s="187"/>
    </row>
    <row r="26" s="85" customFormat="1" ht="24" customHeight="1" spans="1:3">
      <c r="A26" s="187"/>
      <c r="B26" s="187"/>
      <c r="C26" s="187"/>
    </row>
    <row r="27" s="85" customFormat="1" ht="24" customHeight="1" spans="1:3">
      <c r="A27" s="187"/>
      <c r="B27" s="187"/>
      <c r="C27" s="187"/>
    </row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</sheetData>
  <mergeCells count="1">
    <mergeCell ref="A2:C2"/>
  </mergeCells>
  <printOptions horizontalCentered="1"/>
  <pageMargins left="0.590277777777778" right="0.590277777777778" top="0.786805555555556" bottom="0.786805555555556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80"/>
  <sheetViews>
    <sheetView topLeftCell="A53" workbookViewId="0">
      <selection activeCell="B1" sqref="B$1:B$1048576"/>
    </sheetView>
  </sheetViews>
  <sheetFormatPr defaultColWidth="45.5" defaultRowHeight="14.25" outlineLevelCol="1"/>
  <cols>
    <col min="1" max="1" width="54.625" style="142" customWidth="1"/>
    <col min="2" max="2" width="23.875" style="143" customWidth="1"/>
    <col min="3" max="16384" width="45.5" style="142"/>
  </cols>
  <sheetData>
    <row r="1" s="140" customFormat="1" ht="36" customHeight="1" spans="1:2">
      <c r="A1" s="77" t="s">
        <v>1676</v>
      </c>
      <c r="B1" s="143"/>
    </row>
    <row r="2" ht="27" customHeight="1" spans="1:2">
      <c r="A2" s="144" t="s">
        <v>1677</v>
      </c>
      <c r="B2" s="145"/>
    </row>
    <row r="3" ht="33.6" customHeight="1" spans="1:2">
      <c r="A3" s="140"/>
      <c r="B3" s="146" t="s">
        <v>22</v>
      </c>
    </row>
    <row r="4" ht="28.9" customHeight="1" spans="1:2">
      <c r="A4" s="147" t="s">
        <v>1678</v>
      </c>
      <c r="B4" s="148" t="s">
        <v>24</v>
      </c>
    </row>
    <row r="5" s="141" customFormat="1" ht="24" customHeight="1" spans="1:2">
      <c r="A5" s="149" t="s">
        <v>1067</v>
      </c>
      <c r="B5" s="72">
        <v>115312</v>
      </c>
    </row>
    <row r="6" s="141" customFormat="1" ht="24" customHeight="1" spans="1:2">
      <c r="A6" s="150" t="s">
        <v>1071</v>
      </c>
      <c r="B6" s="72">
        <v>5529</v>
      </c>
    </row>
    <row r="7" s="141" customFormat="1" ht="24" customHeight="1" spans="1:2">
      <c r="A7" s="151" t="s">
        <v>1679</v>
      </c>
      <c r="B7" s="152">
        <v>1292</v>
      </c>
    </row>
    <row r="8" s="141" customFormat="1" ht="24" customHeight="1" spans="1:2">
      <c r="A8" s="151" t="s">
        <v>1680</v>
      </c>
      <c r="B8" s="152">
        <v>501</v>
      </c>
    </row>
    <row r="9" s="141" customFormat="1" ht="24" customHeight="1" spans="1:2">
      <c r="A9" s="151" t="s">
        <v>1681</v>
      </c>
      <c r="B9" s="152">
        <v>2816</v>
      </c>
    </row>
    <row r="10" s="141" customFormat="1" ht="24" customHeight="1" spans="1:2">
      <c r="A10" s="151" t="s">
        <v>1682</v>
      </c>
      <c r="B10" s="152">
        <v>296</v>
      </c>
    </row>
    <row r="11" s="141" customFormat="1" ht="24" customHeight="1" spans="1:2">
      <c r="A11" s="151" t="s">
        <v>1683</v>
      </c>
      <c r="B11" s="152">
        <v>2234</v>
      </c>
    </row>
    <row r="12" s="141" customFormat="1" ht="24" customHeight="1" spans="1:2">
      <c r="A12" s="151" t="s">
        <v>1684</v>
      </c>
      <c r="B12" s="152">
        <v>-1610</v>
      </c>
    </row>
    <row r="13" s="141" customFormat="1" ht="24" customHeight="1" spans="1:2">
      <c r="A13" s="149" t="s">
        <v>1073</v>
      </c>
      <c r="B13" s="72">
        <v>109783</v>
      </c>
    </row>
    <row r="14" s="141" customFormat="1" ht="24" customHeight="1" spans="1:2">
      <c r="A14" s="153" t="s">
        <v>1685</v>
      </c>
      <c r="B14" s="68"/>
    </row>
    <row r="15" s="141" customFormat="1" ht="24" customHeight="1" spans="1:2">
      <c r="A15" s="154" t="s">
        <v>1686</v>
      </c>
      <c r="B15" s="155">
        <v>56193</v>
      </c>
    </row>
    <row r="16" s="141" customFormat="1" ht="24" customHeight="1" spans="1:2">
      <c r="A16" s="154" t="s">
        <v>1687</v>
      </c>
      <c r="B16" s="69">
        <v>9729</v>
      </c>
    </row>
    <row r="17" s="141" customFormat="1" ht="24" customHeight="1" spans="1:2">
      <c r="A17" s="154" t="s">
        <v>1688</v>
      </c>
      <c r="B17" s="69">
        <v>5253</v>
      </c>
    </row>
    <row r="18" s="142" customFormat="1" ht="24" customHeight="1" spans="1:2">
      <c r="A18" s="154" t="s">
        <v>1689</v>
      </c>
      <c r="B18" s="68"/>
    </row>
    <row r="19" s="141" customFormat="1" ht="24" customHeight="1" spans="1:2">
      <c r="A19" s="154" t="s">
        <v>1690</v>
      </c>
      <c r="B19" s="68"/>
    </row>
    <row r="20" s="141" customFormat="1" ht="24" customHeight="1" spans="1:2">
      <c r="A20" s="154" t="s">
        <v>1691</v>
      </c>
      <c r="B20" s="68">
        <v>1128</v>
      </c>
    </row>
    <row r="21" s="141" customFormat="1" ht="24" customHeight="1" spans="1:2">
      <c r="A21" s="154" t="s">
        <v>1692</v>
      </c>
      <c r="B21" s="68"/>
    </row>
    <row r="22" s="141" customFormat="1" ht="24" customHeight="1" spans="1:2">
      <c r="A22" s="154" t="s">
        <v>1693</v>
      </c>
      <c r="B22" s="68"/>
    </row>
    <row r="23" s="141" customFormat="1" ht="24" customHeight="1" spans="1:2">
      <c r="A23" s="154" t="s">
        <v>1694</v>
      </c>
      <c r="B23" s="68">
        <v>12349</v>
      </c>
    </row>
    <row r="24" s="141" customFormat="1" ht="24" customHeight="1" spans="1:2">
      <c r="A24" s="154" t="s">
        <v>1695</v>
      </c>
      <c r="B24" s="68">
        <v>6325</v>
      </c>
    </row>
    <row r="25" s="141" customFormat="1" ht="24" customHeight="1" spans="1:2">
      <c r="A25" s="154" t="s">
        <v>1696</v>
      </c>
      <c r="B25" s="68">
        <v>4119</v>
      </c>
    </row>
    <row r="26" s="141" customFormat="1" ht="24" customHeight="1" spans="1:2">
      <c r="A26" s="154" t="s">
        <v>1697</v>
      </c>
      <c r="B26" s="68"/>
    </row>
    <row r="27" s="141" customFormat="1" ht="24" customHeight="1" spans="1:2">
      <c r="A27" s="154" t="s">
        <v>1698</v>
      </c>
      <c r="B27" s="156">
        <v>313</v>
      </c>
    </row>
    <row r="28" s="141" customFormat="1" ht="24" customHeight="1" spans="1:2">
      <c r="A28" s="154" t="s">
        <v>1699</v>
      </c>
      <c r="B28" s="156">
        <v>1424</v>
      </c>
    </row>
    <row r="29" s="141" customFormat="1" ht="24" customHeight="1" spans="1:2">
      <c r="A29" s="154" t="s">
        <v>1700</v>
      </c>
      <c r="B29" s="68">
        <v>168</v>
      </c>
    </row>
    <row r="30" s="141" customFormat="1" ht="24" customHeight="1" spans="1:2">
      <c r="A30" s="154" t="s">
        <v>1701</v>
      </c>
      <c r="B30" s="68"/>
    </row>
    <row r="31" s="141" customFormat="1" ht="24" customHeight="1" spans="1:2">
      <c r="A31" s="154" t="s">
        <v>1702</v>
      </c>
      <c r="B31" s="68"/>
    </row>
    <row r="32" s="141" customFormat="1" ht="24" customHeight="1" spans="1:2">
      <c r="A32" s="154" t="s">
        <v>1703</v>
      </c>
      <c r="B32" s="68"/>
    </row>
    <row r="33" s="141" customFormat="1" ht="24" customHeight="1" spans="1:2">
      <c r="A33" s="154" t="s">
        <v>1704</v>
      </c>
      <c r="B33" s="68"/>
    </row>
    <row r="34" s="141" customFormat="1" ht="24" customHeight="1" spans="1:2">
      <c r="A34" s="154" t="s">
        <v>1705</v>
      </c>
      <c r="B34" s="68"/>
    </row>
    <row r="35" s="141" customFormat="1" ht="24" customHeight="1" spans="1:2">
      <c r="A35" s="154" t="s">
        <v>1706</v>
      </c>
      <c r="B35" s="68"/>
    </row>
    <row r="36" s="141" customFormat="1" ht="24" customHeight="1" spans="1:2">
      <c r="A36" s="154" t="s">
        <v>1707</v>
      </c>
      <c r="B36" s="68"/>
    </row>
    <row r="37" s="141" customFormat="1" ht="24" customHeight="1" spans="1:2">
      <c r="A37" s="154" t="s">
        <v>1708</v>
      </c>
      <c r="B37" s="68"/>
    </row>
    <row r="38" s="141" customFormat="1" ht="24" customHeight="1" spans="1:2">
      <c r="A38" s="154" t="s">
        <v>1709</v>
      </c>
      <c r="B38" s="68"/>
    </row>
    <row r="39" s="141" customFormat="1" ht="24" customHeight="1" spans="1:2">
      <c r="A39" s="154" t="s">
        <v>1710</v>
      </c>
      <c r="B39" s="68">
        <v>8451</v>
      </c>
    </row>
    <row r="40" s="141" customFormat="1" ht="24" customHeight="1" spans="1:2">
      <c r="A40" s="154" t="s">
        <v>1711</v>
      </c>
      <c r="B40" s="68"/>
    </row>
    <row r="41" s="141" customFormat="1" ht="24" customHeight="1" spans="1:2">
      <c r="A41" s="154" t="s">
        <v>1712</v>
      </c>
      <c r="B41" s="68"/>
    </row>
    <row r="42" s="141" customFormat="1" ht="24" customHeight="1" spans="1:2">
      <c r="A42" s="154" t="s">
        <v>1713</v>
      </c>
      <c r="B42" s="68">
        <v>12357</v>
      </c>
    </row>
    <row r="43" s="141" customFormat="1" ht="24" customHeight="1" spans="1:2">
      <c r="A43" s="154" t="s">
        <v>1714</v>
      </c>
      <c r="B43" s="68">
        <v>4091</v>
      </c>
    </row>
    <row r="44" s="141" customFormat="1" ht="24" customHeight="1" spans="1:2">
      <c r="A44" s="154" t="s">
        <v>1715</v>
      </c>
      <c r="B44" s="68"/>
    </row>
    <row r="45" s="141" customFormat="1" ht="24" customHeight="1" spans="1:2">
      <c r="A45" s="154" t="s">
        <v>1716</v>
      </c>
      <c r="B45" s="68"/>
    </row>
    <row r="46" s="141" customFormat="1" ht="24" customHeight="1" spans="1:2">
      <c r="A46" s="154" t="s">
        <v>1717</v>
      </c>
      <c r="B46" s="68"/>
    </row>
    <row r="47" s="141" customFormat="1" ht="24" customHeight="1" spans="1:2">
      <c r="A47" s="154" t="s">
        <v>1718</v>
      </c>
      <c r="B47" s="68">
        <v>232</v>
      </c>
    </row>
    <row r="48" s="141" customFormat="1" ht="24" customHeight="1" spans="1:2">
      <c r="A48" s="154" t="s">
        <v>1719</v>
      </c>
      <c r="B48" s="68"/>
    </row>
    <row r="49" s="141" customFormat="1" ht="24" customHeight="1" spans="1:2">
      <c r="A49" s="154" t="s">
        <v>1720</v>
      </c>
      <c r="B49" s="68"/>
    </row>
    <row r="50" s="141" customFormat="1" ht="24" customHeight="1" spans="1:2">
      <c r="A50" s="154" t="s">
        <v>1721</v>
      </c>
      <c r="B50" s="68"/>
    </row>
    <row r="51" s="141" customFormat="1" ht="24" customHeight="1" spans="1:2">
      <c r="A51" s="154" t="s">
        <v>1722</v>
      </c>
      <c r="B51" s="68"/>
    </row>
    <row r="52" s="141" customFormat="1" ht="24" customHeight="1" spans="1:2">
      <c r="A52" s="154" t="s">
        <v>1723</v>
      </c>
      <c r="B52" s="68"/>
    </row>
    <row r="53" s="141" customFormat="1" ht="24" customHeight="1" spans="1:2">
      <c r="A53" s="154" t="s">
        <v>1724</v>
      </c>
      <c r="B53" s="68"/>
    </row>
    <row r="54" s="141" customFormat="1" ht="24" customHeight="1" spans="1:2">
      <c r="A54" s="154" t="s">
        <v>1725</v>
      </c>
      <c r="B54" s="68"/>
    </row>
    <row r="55" s="141" customFormat="1" ht="24" customHeight="1" spans="1:2">
      <c r="A55" s="157" t="s">
        <v>1726</v>
      </c>
      <c r="B55" s="68"/>
    </row>
    <row r="56" s="141" customFormat="1" ht="24" customHeight="1" spans="1:2">
      <c r="A56" s="158" t="s">
        <v>1727</v>
      </c>
      <c r="B56" s="68"/>
    </row>
    <row r="57" s="141" customFormat="1" ht="24" customHeight="1" spans="1:2">
      <c r="A57" s="157" t="s">
        <v>1728</v>
      </c>
      <c r="B57" s="68"/>
    </row>
    <row r="58" s="141" customFormat="1" ht="24" customHeight="1" spans="1:2">
      <c r="A58" s="157" t="s">
        <v>1729</v>
      </c>
      <c r="B58" s="68"/>
    </row>
    <row r="59" s="141" customFormat="1" ht="24" customHeight="1" spans="1:2">
      <c r="A59" s="157" t="s">
        <v>1730</v>
      </c>
      <c r="B59" s="68"/>
    </row>
    <row r="60" s="141" customFormat="1" ht="24" customHeight="1" spans="1:2">
      <c r="A60" s="157" t="s">
        <v>1075</v>
      </c>
      <c r="B60" s="68">
        <v>0</v>
      </c>
    </row>
    <row r="61" s="141" customFormat="1" ht="24" customHeight="1" spans="1:2">
      <c r="A61" s="157" t="s">
        <v>1731</v>
      </c>
      <c r="B61" s="68"/>
    </row>
    <row r="62" s="141" customFormat="1" ht="24" customHeight="1" spans="1:2">
      <c r="A62" s="157" t="s">
        <v>1732</v>
      </c>
      <c r="B62" s="68"/>
    </row>
    <row r="63" s="141" customFormat="1" ht="24" customHeight="1" spans="1:2">
      <c r="A63" s="157" t="s">
        <v>1733</v>
      </c>
      <c r="B63" s="68"/>
    </row>
    <row r="64" s="141" customFormat="1" ht="24" customHeight="1" spans="1:2">
      <c r="A64" s="157" t="s">
        <v>1734</v>
      </c>
      <c r="B64" s="68"/>
    </row>
    <row r="65" s="141" customFormat="1" ht="24" customHeight="1" spans="1:2">
      <c r="A65" s="157" t="s">
        <v>1735</v>
      </c>
      <c r="B65" s="68"/>
    </row>
    <row r="66" s="141" customFormat="1" ht="24" customHeight="1" spans="1:2">
      <c r="A66" s="157" t="s">
        <v>1736</v>
      </c>
      <c r="B66" s="68"/>
    </row>
    <row r="67" s="141" customFormat="1" ht="24" customHeight="1" spans="1:2">
      <c r="A67" s="157" t="s">
        <v>1737</v>
      </c>
      <c r="B67" s="68"/>
    </row>
    <row r="68" s="141" customFormat="1" ht="24" customHeight="1" spans="1:2">
      <c r="A68" s="157" t="s">
        <v>1738</v>
      </c>
      <c r="B68" s="68"/>
    </row>
    <row r="69" s="141" customFormat="1" ht="24" customHeight="1" spans="1:2">
      <c r="A69" s="157" t="s">
        <v>1739</v>
      </c>
      <c r="B69" s="68"/>
    </row>
    <row r="70" ht="24" customHeight="1" spans="1:2">
      <c r="A70" s="157" t="s">
        <v>1740</v>
      </c>
      <c r="B70" s="68"/>
    </row>
    <row r="71" ht="24" customHeight="1" spans="1:2">
      <c r="A71" s="157" t="s">
        <v>1741</v>
      </c>
      <c r="B71" s="68"/>
    </row>
    <row r="72" ht="24" customHeight="1" spans="1:2">
      <c r="A72" s="157" t="s">
        <v>1742</v>
      </c>
      <c r="B72" s="68"/>
    </row>
    <row r="73" ht="24" customHeight="1" spans="1:2">
      <c r="A73" s="157" t="s">
        <v>1743</v>
      </c>
      <c r="B73" s="68"/>
    </row>
    <row r="74" ht="24" customHeight="1" spans="1:2">
      <c r="A74" s="157" t="s">
        <v>1744</v>
      </c>
      <c r="B74" s="68"/>
    </row>
    <row r="75" ht="24" customHeight="1" spans="1:2">
      <c r="A75" s="157" t="s">
        <v>1745</v>
      </c>
      <c r="B75" s="68"/>
    </row>
    <row r="76" ht="24" customHeight="1" spans="1:2">
      <c r="A76" s="157" t="s">
        <v>1746</v>
      </c>
      <c r="B76" s="68"/>
    </row>
    <row r="77" ht="24" customHeight="1" spans="1:2">
      <c r="A77" s="158" t="s">
        <v>1747</v>
      </c>
      <c r="B77" s="68"/>
    </row>
    <row r="78" ht="24" customHeight="1" spans="1:2">
      <c r="A78" s="158" t="s">
        <v>1748</v>
      </c>
      <c r="B78" s="68"/>
    </row>
    <row r="79" ht="24" customHeight="1" spans="1:2">
      <c r="A79" s="154" t="s">
        <v>1749</v>
      </c>
      <c r="B79" s="68"/>
    </row>
    <row r="80" ht="24" customHeight="1" spans="1:2">
      <c r="A80" s="159" t="s">
        <v>1750</v>
      </c>
      <c r="B80" s="68"/>
    </row>
  </sheetData>
  <mergeCells count="1">
    <mergeCell ref="A2:B2"/>
  </mergeCells>
  <printOptions horizontalCentered="1"/>
  <pageMargins left="0.55" right="0.55" top="0.28" bottom="0.39" header="0.59" footer="0.16"/>
  <pageSetup paperSize="9" scale="89" firstPageNumber="135" orientation="portrait" useFirstPageNumber="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7"/>
  <sheetViews>
    <sheetView showZeros="0" view="pageBreakPreview" zoomScaleNormal="100" workbookViewId="0">
      <pane ySplit="4" topLeftCell="A13" activePane="bottomLeft" state="frozen"/>
      <selection/>
      <selection pane="bottomLeft" activeCell="A2" sqref="A2:D2"/>
    </sheetView>
  </sheetViews>
  <sheetFormatPr defaultColWidth="9" defaultRowHeight="13.5" outlineLevelCol="6"/>
  <cols>
    <col min="1" max="1" width="44.5" style="106" customWidth="1"/>
    <col min="2" max="3" width="16.75" style="107" customWidth="1"/>
    <col min="4" max="4" width="20.125" style="107" customWidth="1"/>
    <col min="5" max="5" width="13" style="107" customWidth="1"/>
    <col min="6" max="16384" width="9" style="107"/>
  </cols>
  <sheetData>
    <row r="1" s="101" customFormat="1" ht="24" customHeight="1" spans="1:1">
      <c r="A1" s="108" t="s">
        <v>1751</v>
      </c>
    </row>
    <row r="2" s="102" customFormat="1" ht="60" customHeight="1" spans="1:4">
      <c r="A2" s="125" t="s">
        <v>1752</v>
      </c>
      <c r="B2" s="125"/>
      <c r="C2" s="125"/>
      <c r="D2" s="125"/>
    </row>
    <row r="3" s="103" customFormat="1" ht="27" customHeight="1" spans="1:3">
      <c r="A3" s="126"/>
      <c r="C3" s="103" t="s">
        <v>1753</v>
      </c>
    </row>
    <row r="4" s="122" customFormat="1" ht="33" customHeight="1" spans="1:4">
      <c r="A4" s="127" t="s">
        <v>1754</v>
      </c>
      <c r="B4" s="127" t="s">
        <v>1655</v>
      </c>
      <c r="C4" s="127" t="s">
        <v>1656</v>
      </c>
      <c r="D4" s="127" t="s">
        <v>1755</v>
      </c>
    </row>
    <row r="5" s="123" customFormat="1" ht="24" customHeight="1" spans="1:4">
      <c r="A5" s="128" t="s">
        <v>1756</v>
      </c>
      <c r="B5" s="129">
        <f>SUM(B6:B25)</f>
        <v>0</v>
      </c>
      <c r="C5" s="130">
        <f>SUM(C6:C25)</f>
        <v>0</v>
      </c>
      <c r="D5" s="131"/>
    </row>
    <row r="6" s="123" customFormat="1" ht="24" customHeight="1" spans="1:4">
      <c r="A6" s="128" t="s">
        <v>1757</v>
      </c>
      <c r="B6" s="132"/>
      <c r="C6" s="130"/>
      <c r="D6" s="131"/>
    </row>
    <row r="7" s="124" customFormat="1" ht="24" customHeight="1" spans="1:4">
      <c r="A7" s="128" t="s">
        <v>1758</v>
      </c>
      <c r="B7" s="133"/>
      <c r="C7" s="130"/>
      <c r="D7" s="134"/>
    </row>
    <row r="8" s="124" customFormat="1" ht="24" customHeight="1" spans="1:4">
      <c r="A8" s="128" t="s">
        <v>238</v>
      </c>
      <c r="B8" s="133"/>
      <c r="C8" s="130"/>
      <c r="D8" s="134"/>
    </row>
    <row r="9" s="123" customFormat="1" ht="24" customHeight="1" spans="1:7">
      <c r="A9" s="128" t="s">
        <v>289</v>
      </c>
      <c r="B9" s="135"/>
      <c r="C9" s="130"/>
      <c r="D9" s="131"/>
      <c r="G9" s="124"/>
    </row>
    <row r="10" s="124" customFormat="1" ht="24" customHeight="1" spans="1:4">
      <c r="A10" s="128" t="s">
        <v>338</v>
      </c>
      <c r="B10" s="133"/>
      <c r="C10" s="130"/>
      <c r="D10" s="134"/>
    </row>
    <row r="11" s="124" customFormat="1" ht="24" customHeight="1" spans="1:4">
      <c r="A11" s="128" t="s">
        <v>1759</v>
      </c>
      <c r="B11" s="133"/>
      <c r="C11" s="130"/>
      <c r="D11" s="134"/>
    </row>
    <row r="12" s="123" customFormat="1" ht="24" customHeight="1" spans="1:4">
      <c r="A12" s="128" t="s">
        <v>428</v>
      </c>
      <c r="B12" s="132"/>
      <c r="C12" s="130"/>
      <c r="D12" s="131"/>
    </row>
    <row r="13" s="124" customFormat="1" ht="24" customHeight="1" spans="1:5">
      <c r="A13" s="128" t="s">
        <v>537</v>
      </c>
      <c r="B13" s="130"/>
      <c r="C13" s="130"/>
      <c r="D13" s="134"/>
      <c r="E13" s="136"/>
    </row>
    <row r="14" s="124" customFormat="1" ht="24" customHeight="1" spans="1:4">
      <c r="A14" s="128" t="s">
        <v>606</v>
      </c>
      <c r="B14" s="130"/>
      <c r="C14" s="130"/>
      <c r="D14" s="134"/>
    </row>
    <row r="15" s="123" customFormat="1" ht="24" customHeight="1" spans="1:4">
      <c r="A15" s="128" t="s">
        <v>669</v>
      </c>
      <c r="B15" s="130"/>
      <c r="C15" s="130"/>
      <c r="D15" s="131"/>
    </row>
    <row r="16" s="124" customFormat="1" ht="24" customHeight="1" spans="1:5">
      <c r="A16" s="128" t="s">
        <v>689</v>
      </c>
      <c r="B16" s="130"/>
      <c r="C16" s="130"/>
      <c r="D16" s="134"/>
      <c r="E16" s="137"/>
    </row>
    <row r="17" s="124" customFormat="1" ht="24" customHeight="1" spans="1:5">
      <c r="A17" s="128" t="s">
        <v>780</v>
      </c>
      <c r="B17" s="130"/>
      <c r="C17" s="130"/>
      <c r="D17" s="134"/>
      <c r="E17" s="137"/>
    </row>
    <row r="18" s="123" customFormat="1" ht="24" customHeight="1" spans="1:4">
      <c r="A18" s="128" t="s">
        <v>1760</v>
      </c>
      <c r="B18" s="130"/>
      <c r="C18" s="130"/>
      <c r="D18" s="131"/>
    </row>
    <row r="19" s="124" customFormat="1" ht="24" customHeight="1" spans="1:4">
      <c r="A19" s="128" t="s">
        <v>863</v>
      </c>
      <c r="B19" s="130"/>
      <c r="C19" s="130"/>
      <c r="D19" s="134"/>
    </row>
    <row r="20" s="124" customFormat="1" ht="24" customHeight="1" spans="1:4">
      <c r="A20" s="138" t="s">
        <v>876</v>
      </c>
      <c r="B20" s="130"/>
      <c r="C20" s="130"/>
      <c r="D20" s="134"/>
    </row>
    <row r="21" s="124" customFormat="1" ht="24" customHeight="1" spans="1:4">
      <c r="A21" s="128" t="s">
        <v>1761</v>
      </c>
      <c r="B21" s="130"/>
      <c r="C21" s="130"/>
      <c r="D21" s="134"/>
    </row>
    <row r="22" s="124" customFormat="1" ht="24" customHeight="1" spans="1:4">
      <c r="A22" s="128" t="s">
        <v>949</v>
      </c>
      <c r="B22" s="130"/>
      <c r="C22" s="130"/>
      <c r="D22" s="134"/>
    </row>
    <row r="23" s="123" customFormat="1" ht="24" customHeight="1" spans="1:4">
      <c r="A23" s="128" t="s">
        <v>968</v>
      </c>
      <c r="B23" s="129"/>
      <c r="C23" s="130"/>
      <c r="D23" s="131"/>
    </row>
    <row r="24" s="124" customFormat="1" ht="24" customHeight="1" spans="1:5">
      <c r="A24" s="128" t="s">
        <v>1009</v>
      </c>
      <c r="B24" s="133"/>
      <c r="C24" s="130"/>
      <c r="D24" s="134"/>
      <c r="E24" s="137"/>
    </row>
    <row r="25" ht="24" customHeight="1" spans="1:4">
      <c r="A25" s="128" t="s">
        <v>1045</v>
      </c>
      <c r="B25" s="133"/>
      <c r="C25" s="130"/>
      <c r="D25" s="134"/>
    </row>
    <row r="26" ht="24" customHeight="1" spans="1:4">
      <c r="A26" s="128" t="s">
        <v>1762</v>
      </c>
      <c r="B26" s="133"/>
      <c r="C26" s="130"/>
      <c r="D26" s="134"/>
    </row>
    <row r="27" ht="24" customHeight="1" spans="1:4">
      <c r="A27" s="127" t="s">
        <v>1763</v>
      </c>
      <c r="B27" s="135">
        <f>SUM(B5)</f>
        <v>0</v>
      </c>
      <c r="C27" s="135"/>
      <c r="D27" s="131"/>
    </row>
    <row r="28" ht="24" customHeight="1" spans="1:4">
      <c r="A28" s="127" t="s">
        <v>1764</v>
      </c>
      <c r="B28" s="135">
        <f>B5</f>
        <v>0</v>
      </c>
      <c r="C28" s="135"/>
      <c r="D28" s="131"/>
    </row>
    <row r="29" ht="24" customHeight="1" spans="1:4">
      <c r="A29" s="127" t="s">
        <v>1765</v>
      </c>
      <c r="B29" s="129"/>
      <c r="C29" s="135"/>
      <c r="D29" s="131"/>
    </row>
    <row r="30" ht="24" customHeight="1" spans="2:4">
      <c r="B30" s="120"/>
      <c r="C30" s="120"/>
      <c r="D30" s="139"/>
    </row>
    <row r="31" ht="24" customHeight="1" spans="2:4">
      <c r="B31" s="120"/>
      <c r="C31" s="120"/>
      <c r="D31" s="139"/>
    </row>
    <row r="32" ht="24" customHeight="1" spans="2:4">
      <c r="B32" s="120"/>
      <c r="C32" s="120"/>
      <c r="D32" s="139"/>
    </row>
    <row r="33" ht="24" customHeight="1" spans="2:4">
      <c r="B33" s="120"/>
      <c r="C33" s="120"/>
      <c r="D33" s="139"/>
    </row>
    <row r="34" ht="24" customHeight="1" spans="2:4">
      <c r="B34" s="120"/>
      <c r="C34" s="120"/>
      <c r="D34" s="139"/>
    </row>
    <row r="35" ht="24" customHeight="1" spans="2:4">
      <c r="B35" s="120"/>
      <c r="C35" s="120"/>
      <c r="D35" s="139"/>
    </row>
    <row r="36" ht="24" customHeight="1" spans="2:4">
      <c r="B36" s="120"/>
      <c r="C36" s="120"/>
      <c r="D36" s="120"/>
    </row>
    <row r="37" ht="24" customHeight="1" spans="2:4">
      <c r="B37" s="120"/>
      <c r="C37" s="120"/>
      <c r="D37" s="120"/>
    </row>
    <row r="38" ht="24" customHeight="1" spans="2:4">
      <c r="B38" s="120"/>
      <c r="C38" s="120"/>
      <c r="D38" s="120"/>
    </row>
    <row r="39" ht="24" customHeight="1" spans="2:4">
      <c r="B39" s="120"/>
      <c r="C39" s="120"/>
      <c r="D39" s="120"/>
    </row>
    <row r="40" ht="24" customHeight="1" spans="2:4">
      <c r="B40" s="120"/>
      <c r="C40" s="120"/>
      <c r="D40" s="120"/>
    </row>
    <row r="41" ht="24" customHeight="1" spans="2:4">
      <c r="B41" s="120"/>
      <c r="C41" s="120"/>
      <c r="D41" s="120"/>
    </row>
    <row r="42" ht="24" customHeight="1" spans="2:4">
      <c r="B42" s="120"/>
      <c r="C42" s="120"/>
      <c r="D42" s="120"/>
    </row>
    <row r="43" ht="24" customHeight="1" spans="2:4">
      <c r="B43" s="120"/>
      <c r="C43" s="120"/>
      <c r="D43" s="120"/>
    </row>
    <row r="44" ht="24" customHeight="1" spans="2:4">
      <c r="B44" s="120"/>
      <c r="C44" s="120"/>
      <c r="D44" s="120"/>
    </row>
    <row r="45" ht="24" customHeight="1" spans="2:4">
      <c r="B45" s="120"/>
      <c r="C45" s="120"/>
      <c r="D45" s="120"/>
    </row>
    <row r="46" ht="24" customHeight="1" spans="2:4">
      <c r="B46" s="120"/>
      <c r="C46" s="120"/>
      <c r="D46" s="120"/>
    </row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</sheetData>
  <mergeCells count="2">
    <mergeCell ref="A2:D2"/>
    <mergeCell ref="C3:D3"/>
  </mergeCells>
  <printOptions horizontalCentered="1"/>
  <pageMargins left="0.590277777777778" right="0.590277777777778" top="0.786805555555556" bottom="0.786805555555556" header="0.5" footer="0.5"/>
  <pageSetup paperSize="9" scale="86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8"/>
  <sheetViews>
    <sheetView view="pageBreakPreview" zoomScaleNormal="100" workbookViewId="0">
      <selection activeCell="A2" sqref="A2:J2"/>
    </sheetView>
  </sheetViews>
  <sheetFormatPr defaultColWidth="9" defaultRowHeight="13.5"/>
  <cols>
    <col min="1" max="1" width="30" style="107" customWidth="1"/>
    <col min="2" max="3" width="5.625" style="107" customWidth="1"/>
    <col min="4" max="4" width="7.875" style="107" customWidth="1"/>
    <col min="5" max="5" width="6.375" style="107" customWidth="1"/>
    <col min="6" max="6" width="6.75" style="107" customWidth="1"/>
    <col min="7" max="7" width="9.625" style="107" customWidth="1"/>
    <col min="8" max="8" width="8.25" style="107" customWidth="1"/>
    <col min="9" max="9" width="9.625" style="107" customWidth="1"/>
    <col min="10" max="10" width="10.625" style="107" customWidth="1"/>
    <col min="11" max="11" width="9" style="107"/>
    <col min="12" max="12" width="11.875" style="107" customWidth="1"/>
    <col min="13" max="16384" width="9" style="107"/>
  </cols>
  <sheetData>
    <row r="1" s="101" customFormat="1" ht="24" customHeight="1" spans="1:1">
      <c r="A1" s="108" t="s">
        <v>1766</v>
      </c>
    </row>
    <row r="2" s="102" customFormat="1" ht="42" customHeight="1" spans="1:1">
      <c r="A2" s="102" t="s">
        <v>1767</v>
      </c>
    </row>
    <row r="3" s="103" customFormat="1" ht="27" customHeight="1" spans="10:10">
      <c r="J3" s="103" t="s">
        <v>22</v>
      </c>
    </row>
    <row r="4" s="104" customFormat="1" ht="30" customHeight="1" spans="1:10">
      <c r="A4" s="109" t="s">
        <v>1768</v>
      </c>
      <c r="B4" s="109" t="s">
        <v>1769</v>
      </c>
      <c r="C4" s="109" t="s">
        <v>1770</v>
      </c>
      <c r="D4" s="109" t="s">
        <v>1771</v>
      </c>
      <c r="E4" s="109" t="s">
        <v>1772</v>
      </c>
      <c r="F4" s="109"/>
      <c r="G4" s="109"/>
      <c r="H4" s="109" t="s">
        <v>1773</v>
      </c>
      <c r="I4" s="109"/>
      <c r="J4" s="109" t="s">
        <v>1774</v>
      </c>
    </row>
    <row r="5" s="104" customFormat="1" ht="32.1" customHeight="1" spans="1:10">
      <c r="A5" s="109"/>
      <c r="B5" s="109"/>
      <c r="C5" s="109"/>
      <c r="D5" s="109"/>
      <c r="E5" s="109" t="s">
        <v>1775</v>
      </c>
      <c r="F5" s="109" t="s">
        <v>1776</v>
      </c>
      <c r="G5" s="109" t="s">
        <v>1777</v>
      </c>
      <c r="H5" s="109" t="s">
        <v>1778</v>
      </c>
      <c r="I5" s="109" t="s">
        <v>1779</v>
      </c>
      <c r="J5" s="109"/>
    </row>
    <row r="6" s="105" customFormat="1" ht="24" customHeight="1" spans="1:10">
      <c r="A6" s="110" t="s">
        <v>1780</v>
      </c>
      <c r="B6" s="110"/>
      <c r="C6" s="110"/>
      <c r="D6" s="111"/>
      <c r="E6" s="111"/>
      <c r="F6" s="111"/>
      <c r="G6" s="111"/>
      <c r="H6" s="110"/>
      <c r="I6" s="110"/>
      <c r="J6" s="110"/>
    </row>
    <row r="7" s="106" customFormat="1" ht="24" customHeight="1" spans="1:10">
      <c r="A7" s="112" t="s">
        <v>1781</v>
      </c>
      <c r="B7" s="113"/>
      <c r="C7" s="114"/>
      <c r="D7" s="115"/>
      <c r="E7" s="115"/>
      <c r="F7" s="116"/>
      <c r="G7" s="115"/>
      <c r="H7" s="114"/>
      <c r="I7" s="121"/>
      <c r="J7" s="118"/>
    </row>
    <row r="8" s="106" customFormat="1" ht="24" customHeight="1" spans="1:10">
      <c r="A8" s="112" t="s">
        <v>1782</v>
      </c>
      <c r="B8" s="113"/>
      <c r="C8" s="117"/>
      <c r="D8" s="117"/>
      <c r="E8" s="117"/>
      <c r="F8" s="117"/>
      <c r="G8" s="117"/>
      <c r="H8" s="118"/>
      <c r="I8" s="118"/>
      <c r="J8" s="118"/>
    </row>
    <row r="9" s="106" customFormat="1" ht="24" customHeight="1" spans="1:10">
      <c r="A9" s="112" t="s">
        <v>1783</v>
      </c>
      <c r="B9" s="113"/>
      <c r="C9" s="117"/>
      <c r="D9" s="117"/>
      <c r="E9" s="117"/>
      <c r="F9" s="117"/>
      <c r="G9" s="117"/>
      <c r="H9" s="118"/>
      <c r="I9" s="118"/>
      <c r="J9" s="118"/>
    </row>
    <row r="10" s="106" customFormat="1" ht="24" customHeight="1" spans="1:10">
      <c r="A10" s="112" t="s">
        <v>1783</v>
      </c>
      <c r="B10" s="113"/>
      <c r="C10" s="117"/>
      <c r="D10" s="117"/>
      <c r="E10" s="117"/>
      <c r="F10" s="117"/>
      <c r="G10" s="117"/>
      <c r="H10" s="118"/>
      <c r="I10" s="118"/>
      <c r="J10" s="118"/>
    </row>
    <row r="11" s="105" customFormat="1" ht="24" customHeight="1" spans="1:10">
      <c r="A11" s="110" t="s">
        <v>1784</v>
      </c>
      <c r="B11" s="110"/>
      <c r="C11" s="110"/>
      <c r="D11" s="111"/>
      <c r="E11" s="111"/>
      <c r="F11" s="111"/>
      <c r="G11" s="111"/>
      <c r="H11" s="110"/>
      <c r="I11" s="110"/>
      <c r="J11" s="110"/>
    </row>
    <row r="12" s="106" customFormat="1" ht="24" customHeight="1" spans="1:10">
      <c r="A12" s="112" t="s">
        <v>1781</v>
      </c>
      <c r="B12" s="113"/>
      <c r="C12" s="114"/>
      <c r="D12" s="115"/>
      <c r="E12" s="115"/>
      <c r="F12" s="116"/>
      <c r="G12" s="115"/>
      <c r="H12" s="114"/>
      <c r="I12" s="121"/>
      <c r="J12" s="118"/>
    </row>
    <row r="13" s="106" customFormat="1" ht="24" customHeight="1" spans="1:10">
      <c r="A13" s="112" t="s">
        <v>1782</v>
      </c>
      <c r="B13" s="113"/>
      <c r="C13" s="114"/>
      <c r="D13" s="115"/>
      <c r="E13" s="115"/>
      <c r="F13" s="116"/>
      <c r="G13" s="115"/>
      <c r="H13" s="114"/>
      <c r="I13" s="121"/>
      <c r="J13" s="118"/>
    </row>
    <row r="14" s="106" customFormat="1" ht="24" customHeight="1" spans="1:10">
      <c r="A14" s="112" t="s">
        <v>1783</v>
      </c>
      <c r="B14" s="113"/>
      <c r="C14" s="114"/>
      <c r="D14" s="115"/>
      <c r="E14" s="115"/>
      <c r="F14" s="116"/>
      <c r="G14" s="115"/>
      <c r="H14" s="114"/>
      <c r="I14" s="121"/>
      <c r="J14" s="118"/>
    </row>
    <row r="15" s="106" customFormat="1" ht="24" customHeight="1" spans="1:10">
      <c r="A15" s="112" t="s">
        <v>1783</v>
      </c>
      <c r="B15" s="113"/>
      <c r="C15" s="114"/>
      <c r="D15" s="115"/>
      <c r="E15" s="115"/>
      <c r="F15" s="116"/>
      <c r="G15" s="115"/>
      <c r="H15" s="114"/>
      <c r="I15" s="121"/>
      <c r="J15" s="118"/>
    </row>
    <row r="16" s="105" customFormat="1" ht="24" customHeight="1" spans="1:10">
      <c r="A16" s="110" t="s">
        <v>1785</v>
      </c>
      <c r="B16" s="110"/>
      <c r="C16" s="110"/>
      <c r="D16" s="111"/>
      <c r="E16" s="111"/>
      <c r="F16" s="111"/>
      <c r="G16" s="111"/>
      <c r="H16" s="110"/>
      <c r="I16" s="110"/>
      <c r="J16" s="110"/>
    </row>
    <row r="17" s="106" customFormat="1" ht="24" customHeight="1" spans="1:10">
      <c r="A17" s="112" t="s">
        <v>1781</v>
      </c>
      <c r="B17" s="113"/>
      <c r="C17" s="114"/>
      <c r="D17" s="115"/>
      <c r="E17" s="115"/>
      <c r="F17" s="116"/>
      <c r="G17" s="115"/>
      <c r="H17" s="114"/>
      <c r="I17" s="121"/>
      <c r="J17" s="118"/>
    </row>
    <row r="18" s="106" customFormat="1" ht="24" customHeight="1" spans="1:10">
      <c r="A18" s="112" t="s">
        <v>1782</v>
      </c>
      <c r="B18" s="113"/>
      <c r="C18" s="114"/>
      <c r="D18" s="115"/>
      <c r="E18" s="115"/>
      <c r="F18" s="116"/>
      <c r="G18" s="115"/>
      <c r="H18" s="114"/>
      <c r="I18" s="121"/>
      <c r="J18" s="118"/>
    </row>
    <row r="19" s="106" customFormat="1" ht="24" customHeight="1" spans="1:10">
      <c r="A19" s="112" t="s">
        <v>1783</v>
      </c>
      <c r="B19" s="113"/>
      <c r="C19" s="114"/>
      <c r="D19" s="115"/>
      <c r="E19" s="115"/>
      <c r="F19" s="116"/>
      <c r="G19" s="115"/>
      <c r="H19" s="114"/>
      <c r="I19" s="121"/>
      <c r="J19" s="118"/>
    </row>
    <row r="20" s="106" customFormat="1" ht="24" customHeight="1" spans="1:10">
      <c r="A20" s="112" t="s">
        <v>1783</v>
      </c>
      <c r="B20" s="113"/>
      <c r="C20" s="114"/>
      <c r="D20" s="115"/>
      <c r="E20" s="115"/>
      <c r="F20" s="116"/>
      <c r="G20" s="115"/>
      <c r="H20" s="114"/>
      <c r="I20" s="121"/>
      <c r="J20" s="118"/>
    </row>
    <row r="21" s="106" customFormat="1" ht="24" customHeight="1" spans="1:10">
      <c r="A21" s="118"/>
      <c r="B21" s="113"/>
      <c r="C21" s="117"/>
      <c r="D21" s="117"/>
      <c r="E21" s="117"/>
      <c r="F21" s="117"/>
      <c r="G21" s="117"/>
      <c r="H21" s="118"/>
      <c r="I21" s="118"/>
      <c r="J21" s="118"/>
    </row>
    <row r="22" s="104" customFormat="1" ht="24" customHeight="1" spans="1:10">
      <c r="A22" s="109" t="s">
        <v>1786</v>
      </c>
      <c r="B22" s="109"/>
      <c r="C22" s="109"/>
      <c r="D22" s="111"/>
      <c r="E22" s="111"/>
      <c r="F22" s="111"/>
      <c r="G22" s="111"/>
      <c r="H22" s="109"/>
      <c r="I22" s="109"/>
      <c r="J22" s="109"/>
    </row>
    <row r="23" s="106" customFormat="1" ht="24" customHeight="1" spans="4:7">
      <c r="D23" s="119"/>
      <c r="E23" s="119"/>
      <c r="F23" s="119"/>
      <c r="G23" s="119"/>
    </row>
    <row r="24" s="106" customFormat="1" ht="24" customHeight="1" spans="4:7">
      <c r="D24" s="120"/>
      <c r="E24" s="120"/>
      <c r="F24" s="120"/>
      <c r="G24" s="120"/>
    </row>
    <row r="25" s="106" customFormat="1" ht="24" customHeight="1" spans="4:7">
      <c r="D25" s="120"/>
      <c r="E25" s="120"/>
      <c r="F25" s="120"/>
      <c r="G25" s="120"/>
    </row>
    <row r="26" s="106" customFormat="1" ht="24" customHeight="1" spans="4:7">
      <c r="D26" s="120"/>
      <c r="E26" s="120"/>
      <c r="F26" s="120"/>
      <c r="G26" s="120"/>
    </row>
    <row r="27" ht="24" customHeight="1" spans="4:7">
      <c r="D27" s="120"/>
      <c r="E27" s="120"/>
      <c r="F27" s="120"/>
      <c r="G27" s="120"/>
    </row>
    <row r="28" ht="24" customHeight="1" spans="4:7">
      <c r="D28" s="120"/>
      <c r="E28" s="120"/>
      <c r="F28" s="120"/>
      <c r="G28" s="120"/>
    </row>
    <row r="29" ht="24" customHeight="1" spans="4:7">
      <c r="D29" s="120"/>
      <c r="E29" s="120"/>
      <c r="F29" s="120"/>
      <c r="G29" s="120"/>
    </row>
    <row r="30" ht="24" customHeight="1" spans="4:7">
      <c r="D30" s="120"/>
      <c r="E30" s="120"/>
      <c r="F30" s="120"/>
      <c r="G30" s="120"/>
    </row>
    <row r="31" ht="24" customHeight="1" spans="4:7">
      <c r="D31" s="120"/>
      <c r="E31" s="120"/>
      <c r="F31" s="120"/>
      <c r="G31" s="120"/>
    </row>
    <row r="32" ht="24" customHeight="1" spans="4:7">
      <c r="D32" s="120"/>
      <c r="E32" s="120"/>
      <c r="F32" s="120"/>
      <c r="G32" s="120"/>
    </row>
    <row r="33" ht="24" customHeight="1" spans="4:7">
      <c r="D33" s="120"/>
      <c r="E33" s="120"/>
      <c r="F33" s="120"/>
      <c r="G33" s="120"/>
    </row>
    <row r="34" ht="24" customHeight="1" spans="4:7">
      <c r="D34" s="120"/>
      <c r="E34" s="120"/>
      <c r="F34" s="120"/>
      <c r="G34" s="120"/>
    </row>
    <row r="35" ht="24" customHeight="1" spans="4:7">
      <c r="D35" s="120"/>
      <c r="E35" s="120"/>
      <c r="F35" s="120"/>
      <c r="G35" s="120"/>
    </row>
    <row r="36" ht="24" customHeight="1" spans="4:7">
      <c r="D36" s="120"/>
      <c r="E36" s="120"/>
      <c r="F36" s="120"/>
      <c r="G36" s="120"/>
    </row>
    <row r="37" ht="24" customHeight="1" spans="4:7">
      <c r="D37" s="120"/>
      <c r="E37" s="120"/>
      <c r="F37" s="120"/>
      <c r="G37" s="120"/>
    </row>
    <row r="38" ht="24" customHeight="1" spans="4:7">
      <c r="D38" s="120"/>
      <c r="E38" s="120"/>
      <c r="F38" s="120"/>
      <c r="G38" s="120"/>
    </row>
    <row r="39" ht="24" customHeight="1" spans="4:7">
      <c r="D39" s="120"/>
      <c r="E39" s="120"/>
      <c r="F39" s="120"/>
      <c r="G39" s="120"/>
    </row>
    <row r="40" ht="24" customHeight="1" spans="4:7">
      <c r="D40" s="120"/>
      <c r="E40" s="120"/>
      <c r="F40" s="120"/>
      <c r="G40" s="120"/>
    </row>
    <row r="41" ht="24" customHeight="1" spans="4:7">
      <c r="D41" s="120"/>
      <c r="E41" s="120"/>
      <c r="F41" s="120"/>
      <c r="G41" s="120"/>
    </row>
    <row r="42" ht="24" customHeight="1" spans="4:7">
      <c r="D42" s="120"/>
      <c r="E42" s="120"/>
      <c r="F42" s="120"/>
      <c r="G42" s="120"/>
    </row>
    <row r="43" ht="24" customHeight="1" spans="4:7">
      <c r="D43" s="120"/>
      <c r="E43" s="120"/>
      <c r="F43" s="120"/>
      <c r="G43" s="120"/>
    </row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</sheetData>
  <mergeCells count="8">
    <mergeCell ref="A2:J2"/>
    <mergeCell ref="E4:G4"/>
    <mergeCell ref="H4:I4"/>
    <mergeCell ref="A4:A5"/>
    <mergeCell ref="B4:B5"/>
    <mergeCell ref="C4:C5"/>
    <mergeCell ref="D4:D5"/>
    <mergeCell ref="J4:J5"/>
  </mergeCells>
  <printOptions horizontalCentered="1"/>
  <pageMargins left="0.590277777777778" right="0.590277777777778" top="0.786805555555556" bottom="0.786805555555556" header="0.5" footer="0.5"/>
  <pageSetup paperSize="9" scale="84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6"/>
  <sheetViews>
    <sheetView topLeftCell="A28" workbookViewId="0">
      <selection activeCell="C37" sqref="C37"/>
    </sheetView>
  </sheetViews>
  <sheetFormatPr defaultColWidth="43.875" defaultRowHeight="14.25" outlineLevelCol="1"/>
  <cols>
    <col min="1" max="1" width="54.625" style="75" customWidth="1"/>
    <col min="2" max="2" width="25.125" style="76" customWidth="1"/>
    <col min="3" max="16384" width="43.875" style="75"/>
  </cols>
  <sheetData>
    <row r="1" s="73" customFormat="1" ht="27" customHeight="1" spans="1:2">
      <c r="A1" s="77" t="s">
        <v>1787</v>
      </c>
      <c r="B1" s="78"/>
    </row>
    <row r="2" ht="45.6" customHeight="1" spans="1:2">
      <c r="A2" s="62" t="s">
        <v>1788</v>
      </c>
      <c r="B2" s="62"/>
    </row>
    <row r="3" s="74" customFormat="1" ht="23.45" customHeight="1" spans="2:2">
      <c r="B3" s="100" t="s">
        <v>22</v>
      </c>
    </row>
    <row r="4" s="74" customFormat="1" ht="36.6" customHeight="1" spans="1:2">
      <c r="A4" s="80" t="s">
        <v>1789</v>
      </c>
      <c r="B4" s="81" t="s">
        <v>24</v>
      </c>
    </row>
    <row r="5" s="74" customFormat="1" ht="36.6" customHeight="1" spans="1:2">
      <c r="A5" s="82" t="s">
        <v>1790</v>
      </c>
      <c r="B5" s="68"/>
    </row>
    <row r="6" s="74" customFormat="1" ht="36.6" customHeight="1" spans="1:2">
      <c r="A6" s="82" t="s">
        <v>1791</v>
      </c>
      <c r="B6" s="68"/>
    </row>
    <row r="7" s="74" customFormat="1" ht="36.6" customHeight="1" spans="1:2">
      <c r="A7" s="82" t="s">
        <v>1792</v>
      </c>
      <c r="B7" s="68"/>
    </row>
    <row r="8" s="74" customFormat="1" ht="36.6" customHeight="1" spans="1:2">
      <c r="A8" s="82" t="s">
        <v>1793</v>
      </c>
      <c r="B8" s="68"/>
    </row>
    <row r="9" s="74" customFormat="1" ht="36.6" customHeight="1" spans="1:2">
      <c r="A9" s="82" t="s">
        <v>1794</v>
      </c>
      <c r="B9" s="68"/>
    </row>
    <row r="10" s="74" customFormat="1" ht="36.6" customHeight="1" spans="1:2">
      <c r="A10" s="82" t="s">
        <v>1795</v>
      </c>
      <c r="B10" s="68"/>
    </row>
    <row r="11" s="74" customFormat="1" ht="36.6" customHeight="1" spans="1:2">
      <c r="A11" s="82" t="s">
        <v>1796</v>
      </c>
      <c r="B11" s="68"/>
    </row>
    <row r="12" s="74" customFormat="1" ht="36.6" customHeight="1" spans="1:2">
      <c r="A12" s="82" t="s">
        <v>1797</v>
      </c>
      <c r="B12" s="68">
        <v>7424</v>
      </c>
    </row>
    <row r="13" s="74" customFormat="1" ht="36.6" customHeight="1" spans="1:2">
      <c r="A13" s="82" t="s">
        <v>1798</v>
      </c>
      <c r="B13" s="68">
        <v>156</v>
      </c>
    </row>
    <row r="14" s="74" customFormat="1" ht="36.6" customHeight="1" spans="1:2">
      <c r="A14" s="82" t="s">
        <v>1799</v>
      </c>
      <c r="B14" s="68">
        <v>136700</v>
      </c>
    </row>
    <row r="15" s="74" customFormat="1" ht="36.6" customHeight="1" spans="1:2">
      <c r="A15" s="82" t="s">
        <v>1800</v>
      </c>
      <c r="B15" s="68"/>
    </row>
    <row r="16" s="74" customFormat="1" ht="36.6" customHeight="1" spans="1:2">
      <c r="A16" s="82" t="s">
        <v>1801</v>
      </c>
      <c r="B16" s="68"/>
    </row>
    <row r="17" s="74" customFormat="1" ht="36.6" customHeight="1" spans="1:2">
      <c r="A17" s="82" t="s">
        <v>1802</v>
      </c>
      <c r="B17" s="68"/>
    </row>
    <row r="18" s="74" customFormat="1" ht="36.6" customHeight="1" spans="1:2">
      <c r="A18" s="82" t="s">
        <v>1803</v>
      </c>
      <c r="B18" s="68"/>
    </row>
    <row r="19" s="74" customFormat="1" ht="36.6" customHeight="1" spans="1:2">
      <c r="A19" s="82" t="s">
        <v>1804</v>
      </c>
      <c r="B19" s="68"/>
    </row>
    <row r="20" s="74" customFormat="1" ht="36.6" customHeight="1" spans="1:2">
      <c r="A20" s="82" t="s">
        <v>1805</v>
      </c>
      <c r="B20" s="68"/>
    </row>
    <row r="21" s="74" customFormat="1" ht="36.6" customHeight="1" spans="1:2">
      <c r="A21" s="82" t="s">
        <v>1806</v>
      </c>
      <c r="B21" s="68">
        <v>1000</v>
      </c>
    </row>
    <row r="22" s="74" customFormat="1" ht="36.6" customHeight="1" spans="1:2">
      <c r="A22" s="82" t="s">
        <v>1807</v>
      </c>
      <c r="B22" s="68"/>
    </row>
    <row r="23" s="74" customFormat="1" ht="36.6" customHeight="1" spans="1:2">
      <c r="A23" s="82" t="s">
        <v>1808</v>
      </c>
      <c r="B23" s="68"/>
    </row>
    <row r="24" s="74" customFormat="1" ht="36.6" customHeight="1" spans="1:2">
      <c r="A24" s="82" t="s">
        <v>1809</v>
      </c>
      <c r="B24" s="68"/>
    </row>
    <row r="25" s="74" customFormat="1" ht="36.6" customHeight="1" spans="1:2">
      <c r="A25" s="82" t="s">
        <v>1810</v>
      </c>
      <c r="B25" s="68"/>
    </row>
    <row r="26" s="74" customFormat="1" ht="36.6" customHeight="1" spans="1:2">
      <c r="A26" s="82" t="s">
        <v>1811</v>
      </c>
      <c r="B26" s="68"/>
    </row>
    <row r="27" s="74" customFormat="1" ht="36.6" customHeight="1" spans="1:2">
      <c r="A27" s="82" t="s">
        <v>1812</v>
      </c>
      <c r="B27" s="68"/>
    </row>
    <row r="28" s="74" customFormat="1" ht="36.6" customHeight="1" spans="1:2">
      <c r="A28" s="82" t="s">
        <v>1813</v>
      </c>
      <c r="B28" s="68"/>
    </row>
    <row r="29" s="74" customFormat="1" ht="36.6" customHeight="1" spans="1:2">
      <c r="A29" s="82" t="s">
        <v>1814</v>
      </c>
      <c r="B29" s="68">
        <v>1000</v>
      </c>
    </row>
    <row r="30" s="74" customFormat="1" ht="36.6" customHeight="1" spans="1:2">
      <c r="A30" s="82" t="s">
        <v>1815</v>
      </c>
      <c r="B30" s="68"/>
    </row>
    <row r="31" s="74" customFormat="1" ht="36.6" customHeight="1" spans="1:2">
      <c r="A31" s="82" t="s">
        <v>1816</v>
      </c>
      <c r="B31" s="68"/>
    </row>
    <row r="32" s="74" customFormat="1" ht="36.6" customHeight="1" spans="1:2">
      <c r="A32" s="82" t="s">
        <v>1817</v>
      </c>
      <c r="B32" s="68"/>
    </row>
    <row r="33" s="74" customFormat="1" ht="36.6" customHeight="1" spans="1:2">
      <c r="A33" s="82" t="s">
        <v>1818</v>
      </c>
      <c r="B33" s="68"/>
    </row>
    <row r="34" s="74" customFormat="1" ht="36.6" customHeight="1" spans="1:2">
      <c r="A34" s="82" t="s">
        <v>1819</v>
      </c>
      <c r="B34" s="68"/>
    </row>
    <row r="35" s="74" customFormat="1" ht="36.6" customHeight="1" spans="1:2">
      <c r="A35" s="82" t="s">
        <v>1820</v>
      </c>
      <c r="B35" s="68">
        <v>23720</v>
      </c>
    </row>
    <row r="36" s="74" customFormat="1" ht="36.6" customHeight="1" spans="1:2">
      <c r="A36" s="83" t="s">
        <v>1821</v>
      </c>
      <c r="B36" s="84">
        <f>SUM(B5:B35)</f>
        <v>170000</v>
      </c>
    </row>
  </sheetData>
  <mergeCells count="1">
    <mergeCell ref="A2:B2"/>
  </mergeCells>
  <printOptions horizontalCentered="1"/>
  <pageMargins left="0.55" right="0.55" top="0.28" bottom="0.39" header="0.59" footer="0.16"/>
  <pageSetup paperSize="9" firstPageNumber="135" orientation="portrait" useFirstPageNumber="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3"/>
  <sheetViews>
    <sheetView topLeftCell="A32" workbookViewId="0">
      <selection activeCell="C14" sqref="C14"/>
    </sheetView>
  </sheetViews>
  <sheetFormatPr defaultColWidth="43.875" defaultRowHeight="14.25" outlineLevelCol="1"/>
  <cols>
    <col min="1" max="1" width="60.25" style="75" customWidth="1"/>
    <col min="2" max="2" width="26.875" style="76" customWidth="1"/>
    <col min="3" max="16384" width="43.875" style="75"/>
  </cols>
  <sheetData>
    <row r="1" s="73" customFormat="1" ht="27" customHeight="1" spans="1:2">
      <c r="A1" s="77" t="s">
        <v>1822</v>
      </c>
      <c r="B1" s="78"/>
    </row>
    <row r="2" ht="45.6" customHeight="1" spans="1:2">
      <c r="A2" s="62" t="s">
        <v>1823</v>
      </c>
      <c r="B2" s="62"/>
    </row>
    <row r="3" s="74" customFormat="1" ht="23.45" customHeight="1" spans="2:2">
      <c r="B3" s="100" t="s">
        <v>22</v>
      </c>
    </row>
    <row r="4" s="74" customFormat="1" ht="36.6" customHeight="1" spans="1:2">
      <c r="A4" s="80" t="s">
        <v>1789</v>
      </c>
      <c r="B4" s="81" t="s">
        <v>24</v>
      </c>
    </row>
    <row r="5" s="74" customFormat="1" ht="36.6" customHeight="1" spans="1:2">
      <c r="A5" s="67" t="s">
        <v>1824</v>
      </c>
      <c r="B5" s="68"/>
    </row>
    <row r="6" s="74" customFormat="1" ht="36.6" customHeight="1" spans="1:2">
      <c r="A6" s="67" t="s">
        <v>1825</v>
      </c>
      <c r="B6" s="68"/>
    </row>
    <row r="7" s="74" customFormat="1" ht="36.6" customHeight="1" spans="1:2">
      <c r="A7" s="67" t="s">
        <v>1826</v>
      </c>
      <c r="B7" s="68"/>
    </row>
    <row r="8" s="74" customFormat="1" ht="36.6" customHeight="1" spans="1:2">
      <c r="A8" s="67" t="s">
        <v>1827</v>
      </c>
      <c r="B8" s="68"/>
    </row>
    <row r="9" s="74" customFormat="1" ht="36.6" customHeight="1" spans="1:2">
      <c r="A9" s="67" t="s">
        <v>1828</v>
      </c>
      <c r="B9" s="68"/>
    </row>
    <row r="10" s="74" customFormat="1" ht="36.6" customHeight="1" spans="1:2">
      <c r="A10" s="67" t="s">
        <v>1829</v>
      </c>
      <c r="B10" s="68"/>
    </row>
    <row r="11" s="74" customFormat="1" ht="36.6" customHeight="1" spans="1:2">
      <c r="A11" s="67" t="s">
        <v>1830</v>
      </c>
      <c r="B11" s="69">
        <v>107653</v>
      </c>
    </row>
    <row r="12" s="74" customFormat="1" ht="36.6" customHeight="1" spans="1:2">
      <c r="A12" s="67" t="s">
        <v>1831</v>
      </c>
      <c r="B12" s="69">
        <v>7424</v>
      </c>
    </row>
    <row r="13" s="74" customFormat="1" ht="36.6" customHeight="1" spans="1:2">
      <c r="A13" s="67" t="s">
        <v>1832</v>
      </c>
      <c r="B13" s="69">
        <v>156</v>
      </c>
    </row>
    <row r="14" s="74" customFormat="1" ht="36.6" customHeight="1" spans="1:2">
      <c r="A14" s="67" t="s">
        <v>1833</v>
      </c>
      <c r="B14" s="69">
        <v>1000</v>
      </c>
    </row>
    <row r="15" s="74" customFormat="1" ht="36.6" customHeight="1" spans="1:2">
      <c r="A15" s="67" t="s">
        <v>1834</v>
      </c>
      <c r="B15" s="69">
        <v>1000</v>
      </c>
    </row>
    <row r="16" s="74" customFormat="1" ht="36.6" customHeight="1" spans="1:2">
      <c r="A16" s="67" t="s">
        <v>1835</v>
      </c>
      <c r="B16" s="68"/>
    </row>
    <row r="17" s="74" customFormat="1" ht="36.6" customHeight="1" spans="1:2">
      <c r="A17" s="67" t="s">
        <v>1836</v>
      </c>
      <c r="B17" s="68"/>
    </row>
    <row r="18" s="74" customFormat="1" ht="36.6" customHeight="1" spans="1:2">
      <c r="A18" s="67" t="s">
        <v>1837</v>
      </c>
      <c r="B18" s="68"/>
    </row>
    <row r="19" s="74" customFormat="1" ht="36.6" customHeight="1" spans="1:2">
      <c r="A19" s="67" t="s">
        <v>1838</v>
      </c>
      <c r="B19" s="68"/>
    </row>
    <row r="20" s="74" customFormat="1" ht="36.6" customHeight="1" spans="1:2">
      <c r="A20" s="67" t="s">
        <v>1839</v>
      </c>
      <c r="B20" s="68"/>
    </row>
    <row r="21" s="74" customFormat="1" ht="36.6" customHeight="1" spans="1:2">
      <c r="A21" s="67" t="s">
        <v>1840</v>
      </c>
      <c r="B21" s="68"/>
    </row>
    <row r="22" s="74" customFormat="1" ht="36.6" customHeight="1" spans="1:2">
      <c r="A22" s="67" t="s">
        <v>1841</v>
      </c>
      <c r="B22" s="68"/>
    </row>
    <row r="23" s="74" customFormat="1" ht="36.6" customHeight="1" spans="1:2">
      <c r="A23" s="67" t="s">
        <v>1842</v>
      </c>
      <c r="B23" s="68"/>
    </row>
    <row r="24" s="74" customFormat="1" ht="36.6" customHeight="1" spans="1:2">
      <c r="A24" s="67" t="s">
        <v>1843</v>
      </c>
      <c r="B24" s="68"/>
    </row>
    <row r="25" s="74" customFormat="1" ht="36.6" customHeight="1" spans="1:2">
      <c r="A25" s="67" t="s">
        <v>1844</v>
      </c>
      <c r="B25" s="68"/>
    </row>
    <row r="26" s="74" customFormat="1" ht="36.6" customHeight="1" spans="1:2">
      <c r="A26" s="67" t="s">
        <v>1845</v>
      </c>
      <c r="B26" s="70"/>
    </row>
    <row r="27" s="74" customFormat="1" ht="36.6" customHeight="1" spans="1:2">
      <c r="A27" s="67" t="s">
        <v>1846</v>
      </c>
      <c r="B27" s="68"/>
    </row>
    <row r="28" s="74" customFormat="1" ht="36.6" customHeight="1" spans="1:2">
      <c r="A28" s="67" t="s">
        <v>1847</v>
      </c>
      <c r="B28" s="68"/>
    </row>
    <row r="29" s="74" customFormat="1" ht="36.6" customHeight="1" spans="1:2">
      <c r="A29" s="67" t="s">
        <v>1848</v>
      </c>
      <c r="B29" s="68"/>
    </row>
    <row r="30" s="74" customFormat="1" ht="36.6" customHeight="1" spans="1:2">
      <c r="A30" s="67" t="s">
        <v>1849</v>
      </c>
      <c r="B30" s="68"/>
    </row>
    <row r="31" s="74" customFormat="1" ht="36.6" customHeight="1" spans="1:2">
      <c r="A31" s="67" t="s">
        <v>1850</v>
      </c>
      <c r="B31" s="68"/>
    </row>
    <row r="32" s="74" customFormat="1" ht="36.6" customHeight="1" spans="1:2">
      <c r="A32" s="67" t="s">
        <v>1851</v>
      </c>
      <c r="B32" s="68"/>
    </row>
    <row r="33" s="74" customFormat="1" ht="36.6" customHeight="1" spans="1:2">
      <c r="A33" s="67" t="s">
        <v>1852</v>
      </c>
      <c r="B33" s="68"/>
    </row>
    <row r="34" s="74" customFormat="1" ht="36.6" customHeight="1" spans="1:2">
      <c r="A34" s="67" t="s">
        <v>1853</v>
      </c>
      <c r="B34" s="68"/>
    </row>
    <row r="35" s="74" customFormat="1" ht="36.6" customHeight="1" spans="1:2">
      <c r="A35" s="67" t="s">
        <v>1854</v>
      </c>
      <c r="B35" s="68"/>
    </row>
    <row r="36" s="74" customFormat="1" ht="36.6" customHeight="1" spans="1:2">
      <c r="A36" s="67" t="s">
        <v>1855</v>
      </c>
      <c r="B36" s="68"/>
    </row>
    <row r="37" s="74" customFormat="1" ht="36.6" customHeight="1" spans="1:2">
      <c r="A37" s="67" t="s">
        <v>896</v>
      </c>
      <c r="B37" s="68"/>
    </row>
    <row r="38" s="74" customFormat="1" ht="36.6" customHeight="1" spans="1:2">
      <c r="A38" s="67" t="s">
        <v>1856</v>
      </c>
      <c r="B38" s="68"/>
    </row>
    <row r="39" s="74" customFormat="1" ht="36.6" customHeight="1" spans="1:2">
      <c r="A39" s="67" t="s">
        <v>1857</v>
      </c>
      <c r="B39" s="68"/>
    </row>
    <row r="40" s="74" customFormat="1" ht="36.6" customHeight="1" spans="1:2">
      <c r="A40" s="67" t="s">
        <v>1858</v>
      </c>
      <c r="B40" s="68"/>
    </row>
    <row r="41" s="74" customFormat="1" ht="36.6" customHeight="1" spans="1:2">
      <c r="A41" s="67" t="s">
        <v>1859</v>
      </c>
      <c r="B41" s="68">
        <v>29177</v>
      </c>
    </row>
    <row r="42" s="74" customFormat="1" ht="36.6" customHeight="1" spans="1:2">
      <c r="A42" s="67" t="s">
        <v>1860</v>
      </c>
      <c r="B42" s="68"/>
    </row>
    <row r="43" s="74" customFormat="1" ht="36.6" customHeight="1" spans="1:2">
      <c r="A43" s="83" t="s">
        <v>1861</v>
      </c>
      <c r="B43" s="72">
        <f>SUM(B5:B42)</f>
        <v>146410</v>
      </c>
    </row>
  </sheetData>
  <mergeCells count="1">
    <mergeCell ref="A2:B2"/>
  </mergeCells>
  <printOptions horizontalCentered="1"/>
  <pageMargins left="0.55" right="0.55" top="0.28" bottom="0.39" header="0.59" footer="0.16"/>
  <pageSetup paperSize="9" scale="97" firstPageNumber="135" orientation="portrait" useFirstPageNumber="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zoomScale="85" zoomScaleNormal="85" workbookViewId="0">
      <selection activeCell="D1" sqref="B$1:B$1048576 D$1:D$1048576"/>
    </sheetView>
  </sheetViews>
  <sheetFormatPr defaultColWidth="26" defaultRowHeight="13.5" outlineLevelCol="6"/>
  <cols>
    <col min="1" max="1" width="26" style="86"/>
    <col min="2" max="2" width="23.5" style="87" customWidth="1"/>
    <col min="3" max="3" width="33.5" style="86" customWidth="1"/>
    <col min="4" max="4" width="20.125" style="87" customWidth="1"/>
    <col min="5" max="16384" width="26" style="86"/>
  </cols>
  <sheetData>
    <row r="1" s="73" customFormat="1" ht="39" customHeight="1" spans="1:4">
      <c r="A1" s="88" t="s">
        <v>1862</v>
      </c>
      <c r="B1" s="89"/>
      <c r="C1" s="90"/>
      <c r="D1" s="89"/>
    </row>
    <row r="2" ht="55.15" customHeight="1" spans="1:4">
      <c r="A2" s="31" t="s">
        <v>1863</v>
      </c>
      <c r="B2" s="32"/>
      <c r="C2" s="31"/>
      <c r="D2" s="32"/>
    </row>
    <row r="3" s="85" customFormat="1" ht="33" customHeight="1" spans="1:4">
      <c r="A3" s="91"/>
      <c r="B3" s="92"/>
      <c r="C3" s="93"/>
      <c r="D3" s="94" t="s">
        <v>22</v>
      </c>
    </row>
    <row r="4" ht="84" customHeight="1" spans="1:4">
      <c r="A4" s="95" t="s">
        <v>1864</v>
      </c>
      <c r="B4" s="96" t="s">
        <v>24</v>
      </c>
      <c r="C4" s="95" t="s">
        <v>1865</v>
      </c>
      <c r="D4" s="96" t="s">
        <v>24</v>
      </c>
    </row>
    <row r="5" ht="84" customHeight="1" spans="1:4">
      <c r="A5" s="39" t="s">
        <v>1866</v>
      </c>
      <c r="B5" s="40">
        <v>170000</v>
      </c>
      <c r="C5" s="39" t="s">
        <v>1867</v>
      </c>
      <c r="D5" s="40">
        <v>146410</v>
      </c>
    </row>
    <row r="6" ht="84" customHeight="1" spans="1:4">
      <c r="A6" s="41" t="s">
        <v>1067</v>
      </c>
      <c r="B6" s="42"/>
      <c r="C6" s="43" t="s">
        <v>1068</v>
      </c>
      <c r="D6" s="42"/>
    </row>
    <row r="7" ht="84" customHeight="1" spans="1:4">
      <c r="A7" s="44" t="s">
        <v>1868</v>
      </c>
      <c r="B7" s="42"/>
      <c r="C7" s="45" t="s">
        <v>1869</v>
      </c>
      <c r="D7" s="42">
        <v>2</v>
      </c>
    </row>
    <row r="8" ht="84" customHeight="1" spans="1:4">
      <c r="A8" s="44" t="s">
        <v>1870</v>
      </c>
      <c r="B8" s="42"/>
      <c r="C8" s="45" t="s">
        <v>1871</v>
      </c>
      <c r="D8" s="42">
        <v>20000</v>
      </c>
    </row>
    <row r="9" ht="84" customHeight="1" spans="1:4">
      <c r="A9" s="41" t="s">
        <v>1872</v>
      </c>
      <c r="B9" s="42"/>
      <c r="C9" s="41" t="s">
        <v>1873</v>
      </c>
      <c r="D9" s="46">
        <v>3588</v>
      </c>
    </row>
    <row r="10" ht="84" customHeight="1" spans="1:4">
      <c r="A10" s="47" t="s">
        <v>1874</v>
      </c>
      <c r="B10" s="48"/>
      <c r="C10" s="47" t="s">
        <v>1875</v>
      </c>
      <c r="D10" s="49"/>
    </row>
    <row r="11" ht="84" customHeight="1" spans="1:4">
      <c r="A11" s="41" t="s">
        <v>1876</v>
      </c>
      <c r="B11" s="42"/>
      <c r="C11" s="50"/>
      <c r="D11" s="49"/>
    </row>
    <row r="12" ht="84" customHeight="1" spans="1:4">
      <c r="A12" s="81" t="s">
        <v>1877</v>
      </c>
      <c r="B12" s="42">
        <f>SUM(B5,B6,B7,B8,B9,B11)</f>
        <v>170000</v>
      </c>
      <c r="C12" s="81" t="s">
        <v>1878</v>
      </c>
      <c r="D12" s="42">
        <f>SUM(D5,D6,D7,D8,D9,D11)</f>
        <v>170000</v>
      </c>
    </row>
    <row r="13" ht="51.75" customHeight="1" spans="1:7">
      <c r="A13" s="97"/>
      <c r="B13" s="98"/>
      <c r="C13" s="97"/>
      <c r="D13" s="98"/>
      <c r="E13" s="99"/>
      <c r="F13" s="99"/>
      <c r="G13" s="99"/>
    </row>
  </sheetData>
  <mergeCells count="2">
    <mergeCell ref="A2:D2"/>
    <mergeCell ref="A13:D13"/>
  </mergeCells>
  <printOptions horizontalCentered="1"/>
  <pageMargins left="0.55" right="0.55" top="0.28" bottom="0.39" header="0.59" footer="0.16"/>
  <pageSetup paperSize="9" scale="89" firstPageNumber="135" orientation="portrait" useFirstPageNumber="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6"/>
  <sheetViews>
    <sheetView topLeftCell="A6" workbookViewId="0">
      <selection activeCell="B35" sqref="B35"/>
    </sheetView>
  </sheetViews>
  <sheetFormatPr defaultColWidth="43.875" defaultRowHeight="14.25" outlineLevelCol="1"/>
  <cols>
    <col min="1" max="1" width="54.625" style="75" customWidth="1"/>
    <col min="2" max="2" width="26.5" style="76" customWidth="1"/>
    <col min="3" max="16384" width="43.875" style="75"/>
  </cols>
  <sheetData>
    <row r="1" s="73" customFormat="1" ht="27" customHeight="1" spans="1:2">
      <c r="A1" s="77" t="s">
        <v>1879</v>
      </c>
      <c r="B1" s="78"/>
    </row>
    <row r="2" ht="45.6" customHeight="1" spans="1:2">
      <c r="A2" s="62" t="s">
        <v>1880</v>
      </c>
      <c r="B2" s="62"/>
    </row>
    <row r="3" s="74" customFormat="1" ht="23.45" customHeight="1" spans="2:2">
      <c r="B3" s="79" t="s">
        <v>22</v>
      </c>
    </row>
    <row r="4" s="74" customFormat="1" ht="36.6" customHeight="1" spans="1:2">
      <c r="A4" s="80" t="s">
        <v>1789</v>
      </c>
      <c r="B4" s="81" t="s">
        <v>24</v>
      </c>
    </row>
    <row r="5" s="74" customFormat="1" ht="36.6" customHeight="1" spans="1:2">
      <c r="A5" s="82" t="s">
        <v>1790</v>
      </c>
      <c r="B5" s="68"/>
    </row>
    <row r="6" s="74" customFormat="1" ht="36.6" customHeight="1" spans="1:2">
      <c r="A6" s="82" t="s">
        <v>1791</v>
      </c>
      <c r="B6" s="68"/>
    </row>
    <row r="7" s="74" customFormat="1" ht="36.6" customHeight="1" spans="1:2">
      <c r="A7" s="82" t="s">
        <v>1792</v>
      </c>
      <c r="B7" s="68"/>
    </row>
    <row r="8" s="74" customFormat="1" ht="36.6" customHeight="1" spans="1:2">
      <c r="A8" s="82" t="s">
        <v>1793</v>
      </c>
      <c r="B8" s="68"/>
    </row>
    <row r="9" s="74" customFormat="1" ht="36.6" customHeight="1" spans="1:2">
      <c r="A9" s="82" t="s">
        <v>1794</v>
      </c>
      <c r="B9" s="68"/>
    </row>
    <row r="10" s="74" customFormat="1" ht="36.6" customHeight="1" spans="1:2">
      <c r="A10" s="82" t="s">
        <v>1795</v>
      </c>
      <c r="B10" s="68"/>
    </row>
    <row r="11" s="74" customFormat="1" ht="36.6" customHeight="1" spans="1:2">
      <c r="A11" s="82" t="s">
        <v>1796</v>
      </c>
      <c r="B11" s="68"/>
    </row>
    <row r="12" s="74" customFormat="1" ht="36.6" customHeight="1" spans="1:2">
      <c r="A12" s="82" t="s">
        <v>1797</v>
      </c>
      <c r="B12" s="68">
        <v>7424</v>
      </c>
    </row>
    <row r="13" s="74" customFormat="1" ht="36.6" customHeight="1" spans="1:2">
      <c r="A13" s="82" t="s">
        <v>1798</v>
      </c>
      <c r="B13" s="68">
        <v>156</v>
      </c>
    </row>
    <row r="14" s="74" customFormat="1" ht="36.6" customHeight="1" spans="1:2">
      <c r="A14" s="82" t="s">
        <v>1799</v>
      </c>
      <c r="B14" s="68">
        <v>136700</v>
      </c>
    </row>
    <row r="15" s="74" customFormat="1" ht="36.6" customHeight="1" spans="1:2">
      <c r="A15" s="82" t="s">
        <v>1800</v>
      </c>
      <c r="B15" s="68"/>
    </row>
    <row r="16" s="74" customFormat="1" ht="36.6" customHeight="1" spans="1:2">
      <c r="A16" s="82" t="s">
        <v>1801</v>
      </c>
      <c r="B16" s="68"/>
    </row>
    <row r="17" s="74" customFormat="1" ht="36.6" customHeight="1" spans="1:2">
      <c r="A17" s="82" t="s">
        <v>1802</v>
      </c>
      <c r="B17" s="68"/>
    </row>
    <row r="18" s="74" customFormat="1" ht="36.6" customHeight="1" spans="1:2">
      <c r="A18" s="82" t="s">
        <v>1803</v>
      </c>
      <c r="B18" s="68"/>
    </row>
    <row r="19" s="74" customFormat="1" ht="36.6" customHeight="1" spans="1:2">
      <c r="A19" s="82" t="s">
        <v>1804</v>
      </c>
      <c r="B19" s="68"/>
    </row>
    <row r="20" s="74" customFormat="1" ht="36.6" customHeight="1" spans="1:2">
      <c r="A20" s="82" t="s">
        <v>1805</v>
      </c>
      <c r="B20" s="68"/>
    </row>
    <row r="21" s="74" customFormat="1" ht="36.6" customHeight="1" spans="1:2">
      <c r="A21" s="82" t="s">
        <v>1806</v>
      </c>
      <c r="B21" s="68">
        <v>1000</v>
      </c>
    </row>
    <row r="22" s="74" customFormat="1" ht="36.6" customHeight="1" spans="1:2">
      <c r="A22" s="82" t="s">
        <v>1807</v>
      </c>
      <c r="B22" s="68"/>
    </row>
    <row r="23" s="74" customFormat="1" ht="36.6" customHeight="1" spans="1:2">
      <c r="A23" s="82" t="s">
        <v>1808</v>
      </c>
      <c r="B23" s="68"/>
    </row>
    <row r="24" s="74" customFormat="1" ht="36.6" customHeight="1" spans="1:2">
      <c r="A24" s="82" t="s">
        <v>1809</v>
      </c>
      <c r="B24" s="68"/>
    </row>
    <row r="25" s="74" customFormat="1" ht="36.6" customHeight="1" spans="1:2">
      <c r="A25" s="82" t="s">
        <v>1810</v>
      </c>
      <c r="B25" s="68"/>
    </row>
    <row r="26" s="74" customFormat="1" ht="36.6" customHeight="1" spans="1:2">
      <c r="A26" s="82" t="s">
        <v>1811</v>
      </c>
      <c r="B26" s="68"/>
    </row>
    <row r="27" s="74" customFormat="1" ht="36.6" customHeight="1" spans="1:2">
      <c r="A27" s="82" t="s">
        <v>1812</v>
      </c>
      <c r="B27" s="68"/>
    </row>
    <row r="28" s="74" customFormat="1" ht="36.6" customHeight="1" spans="1:2">
      <c r="A28" s="82" t="s">
        <v>1813</v>
      </c>
      <c r="B28" s="68"/>
    </row>
    <row r="29" s="74" customFormat="1" ht="36.6" customHeight="1" spans="1:2">
      <c r="A29" s="82" t="s">
        <v>1814</v>
      </c>
      <c r="B29" s="68">
        <v>1000</v>
      </c>
    </row>
    <row r="30" s="74" customFormat="1" ht="36.6" customHeight="1" spans="1:2">
      <c r="A30" s="82" t="s">
        <v>1815</v>
      </c>
      <c r="B30" s="68"/>
    </row>
    <row r="31" s="74" customFormat="1" ht="36.6" customHeight="1" spans="1:2">
      <c r="A31" s="82" t="s">
        <v>1816</v>
      </c>
      <c r="B31" s="68"/>
    </row>
    <row r="32" s="74" customFormat="1" ht="36.6" customHeight="1" spans="1:2">
      <c r="A32" s="82" t="s">
        <v>1817</v>
      </c>
      <c r="B32" s="68"/>
    </row>
    <row r="33" s="74" customFormat="1" ht="36.6" customHeight="1" spans="1:2">
      <c r="A33" s="82" t="s">
        <v>1818</v>
      </c>
      <c r="B33" s="68"/>
    </row>
    <row r="34" s="74" customFormat="1" ht="36.6" customHeight="1" spans="1:2">
      <c r="A34" s="82" t="s">
        <v>1819</v>
      </c>
      <c r="B34" s="68"/>
    </row>
    <row r="35" s="74" customFormat="1" ht="36.6" customHeight="1" spans="1:2">
      <c r="A35" s="82" t="s">
        <v>1820</v>
      </c>
      <c r="B35" s="68">
        <v>23720</v>
      </c>
    </row>
    <row r="36" s="74" customFormat="1" ht="36.6" customHeight="1" spans="1:2">
      <c r="A36" s="83" t="s">
        <v>1821</v>
      </c>
      <c r="B36" s="84">
        <f>SUM(B5:B35)</f>
        <v>170000</v>
      </c>
    </row>
  </sheetData>
  <mergeCells count="1">
    <mergeCell ref="A2:B2"/>
  </mergeCells>
  <printOptions horizontalCentered="1"/>
  <pageMargins left="0.55" right="0.55" top="0.28" bottom="0.39" header="0.59" footer="0.16"/>
  <pageSetup paperSize="9" firstPageNumber="135" orientation="portrait" useFirstPageNumber="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3"/>
  <sheetViews>
    <sheetView workbookViewId="0">
      <selection activeCell="C10" sqref="C10"/>
    </sheetView>
  </sheetViews>
  <sheetFormatPr defaultColWidth="50.75" defaultRowHeight="14.25" outlineLevelCol="1"/>
  <cols>
    <col min="1" max="1" width="66.5" style="58" customWidth="1"/>
    <col min="2" max="2" width="21.375" style="59" customWidth="1"/>
    <col min="3" max="16384" width="50.75" style="58"/>
  </cols>
  <sheetData>
    <row r="1" spans="1:2">
      <c r="A1" s="60" t="s">
        <v>1881</v>
      </c>
      <c r="B1" s="61"/>
    </row>
    <row r="2" ht="36.6" customHeight="1" spans="1:2">
      <c r="A2" s="62" t="s">
        <v>1882</v>
      </c>
      <c r="B2" s="62"/>
    </row>
    <row r="3" ht="36.6" customHeight="1" spans="1:2">
      <c r="A3" s="63"/>
      <c r="B3" s="64" t="s">
        <v>22</v>
      </c>
    </row>
    <row r="4" ht="30" customHeight="1" spans="1:2">
      <c r="A4" s="65" t="s">
        <v>1789</v>
      </c>
      <c r="B4" s="66" t="s">
        <v>24</v>
      </c>
    </row>
    <row r="5" ht="30" customHeight="1" spans="1:2">
      <c r="A5" s="67" t="s">
        <v>1824</v>
      </c>
      <c r="B5" s="68"/>
    </row>
    <row r="6" ht="30" customHeight="1" spans="1:2">
      <c r="A6" s="67" t="s">
        <v>1825</v>
      </c>
      <c r="B6" s="68"/>
    </row>
    <row r="7" ht="30" customHeight="1" spans="1:2">
      <c r="A7" s="67" t="s">
        <v>1826</v>
      </c>
      <c r="B7" s="68"/>
    </row>
    <row r="8" ht="30" customHeight="1" spans="1:2">
      <c r="A8" s="67" t="s">
        <v>1827</v>
      </c>
      <c r="B8" s="68"/>
    </row>
    <row r="9" ht="30" customHeight="1" spans="1:2">
      <c r="A9" s="67" t="s">
        <v>1828</v>
      </c>
      <c r="B9" s="68"/>
    </row>
    <row r="10" ht="30" customHeight="1" spans="1:2">
      <c r="A10" s="67" t="s">
        <v>1829</v>
      </c>
      <c r="B10" s="68"/>
    </row>
    <row r="11" ht="30" customHeight="1" spans="1:2">
      <c r="A11" s="67" t="s">
        <v>1830</v>
      </c>
      <c r="B11" s="69">
        <v>107653</v>
      </c>
    </row>
    <row r="12" ht="30" customHeight="1" spans="1:2">
      <c r="A12" s="67" t="s">
        <v>1831</v>
      </c>
      <c r="B12" s="69">
        <v>7424</v>
      </c>
    </row>
    <row r="13" ht="30" customHeight="1" spans="1:2">
      <c r="A13" s="67" t="s">
        <v>1832</v>
      </c>
      <c r="B13" s="69">
        <v>156</v>
      </c>
    </row>
    <row r="14" ht="30" customHeight="1" spans="1:2">
      <c r="A14" s="67" t="s">
        <v>1833</v>
      </c>
      <c r="B14" s="69">
        <v>1000</v>
      </c>
    </row>
    <row r="15" ht="30" customHeight="1" spans="1:2">
      <c r="A15" s="67" t="s">
        <v>1834</v>
      </c>
      <c r="B15" s="69">
        <v>1000</v>
      </c>
    </row>
    <row r="16" ht="30" customHeight="1" spans="1:2">
      <c r="A16" s="67" t="s">
        <v>1835</v>
      </c>
      <c r="B16" s="68"/>
    </row>
    <row r="17" ht="30" customHeight="1" spans="1:2">
      <c r="A17" s="67" t="s">
        <v>1836</v>
      </c>
      <c r="B17" s="68"/>
    </row>
    <row r="18" ht="30" customHeight="1" spans="1:2">
      <c r="A18" s="67" t="s">
        <v>1837</v>
      </c>
      <c r="B18" s="68"/>
    </row>
    <row r="19" ht="30" customHeight="1" spans="1:2">
      <c r="A19" s="67" t="s">
        <v>1838</v>
      </c>
      <c r="B19" s="68"/>
    </row>
    <row r="20" ht="30" customHeight="1" spans="1:2">
      <c r="A20" s="67" t="s">
        <v>1839</v>
      </c>
      <c r="B20" s="68"/>
    </row>
    <row r="21" ht="30" customHeight="1" spans="1:2">
      <c r="A21" s="67" t="s">
        <v>1840</v>
      </c>
      <c r="B21" s="68"/>
    </row>
    <row r="22" ht="30" customHeight="1" spans="1:2">
      <c r="A22" s="67" t="s">
        <v>1841</v>
      </c>
      <c r="B22" s="68"/>
    </row>
    <row r="23" ht="30" customHeight="1" spans="1:2">
      <c r="A23" s="67" t="s">
        <v>1842</v>
      </c>
      <c r="B23" s="68"/>
    </row>
    <row r="24" ht="30" customHeight="1" spans="1:2">
      <c r="A24" s="67" t="s">
        <v>1843</v>
      </c>
      <c r="B24" s="68"/>
    </row>
    <row r="25" ht="30" customHeight="1" spans="1:2">
      <c r="A25" s="67" t="s">
        <v>1844</v>
      </c>
      <c r="B25" s="68"/>
    </row>
    <row r="26" ht="30" customHeight="1" spans="1:2">
      <c r="A26" s="67" t="s">
        <v>1845</v>
      </c>
      <c r="B26" s="70"/>
    </row>
    <row r="27" ht="30" customHeight="1" spans="1:2">
      <c r="A27" s="67" t="s">
        <v>1846</v>
      </c>
      <c r="B27" s="68"/>
    </row>
    <row r="28" ht="30" customHeight="1" spans="1:2">
      <c r="A28" s="67" t="s">
        <v>1847</v>
      </c>
      <c r="B28" s="68"/>
    </row>
    <row r="29" ht="30" customHeight="1" spans="1:2">
      <c r="A29" s="67" t="s">
        <v>1848</v>
      </c>
      <c r="B29" s="68"/>
    </row>
    <row r="30" ht="30" customHeight="1" spans="1:2">
      <c r="A30" s="67" t="s">
        <v>1849</v>
      </c>
      <c r="B30" s="68"/>
    </row>
    <row r="31" ht="30" customHeight="1" spans="1:2">
      <c r="A31" s="67" t="s">
        <v>1850</v>
      </c>
      <c r="B31" s="68"/>
    </row>
    <row r="32" ht="30" customHeight="1" spans="1:2">
      <c r="A32" s="67" t="s">
        <v>1851</v>
      </c>
      <c r="B32" s="68"/>
    </row>
    <row r="33" ht="30" customHeight="1" spans="1:2">
      <c r="A33" s="67" t="s">
        <v>1852</v>
      </c>
      <c r="B33" s="68"/>
    </row>
    <row r="34" ht="30" customHeight="1" spans="1:2">
      <c r="A34" s="67" t="s">
        <v>1853</v>
      </c>
      <c r="B34" s="68"/>
    </row>
    <row r="35" ht="30" customHeight="1" spans="1:2">
      <c r="A35" s="67" t="s">
        <v>1854</v>
      </c>
      <c r="B35" s="68"/>
    </row>
    <row r="36" ht="30" customHeight="1" spans="1:2">
      <c r="A36" s="67" t="s">
        <v>1855</v>
      </c>
      <c r="B36" s="68"/>
    </row>
    <row r="37" ht="30" customHeight="1" spans="1:2">
      <c r="A37" s="67" t="s">
        <v>896</v>
      </c>
      <c r="B37" s="68"/>
    </row>
    <row r="38" ht="30" customHeight="1" spans="1:2">
      <c r="A38" s="67" t="s">
        <v>1856</v>
      </c>
      <c r="B38" s="68"/>
    </row>
    <row r="39" ht="30" customHeight="1" spans="1:2">
      <c r="A39" s="67" t="s">
        <v>1857</v>
      </c>
      <c r="B39" s="68"/>
    </row>
    <row r="40" ht="30" customHeight="1" spans="1:2">
      <c r="A40" s="67" t="s">
        <v>1858</v>
      </c>
      <c r="B40" s="68"/>
    </row>
    <row r="41" ht="30" customHeight="1" spans="1:2">
      <c r="A41" s="67" t="s">
        <v>1859</v>
      </c>
      <c r="B41" s="68">
        <v>29177</v>
      </c>
    </row>
    <row r="42" ht="30" customHeight="1" spans="1:2">
      <c r="A42" s="67" t="s">
        <v>1860</v>
      </c>
      <c r="B42" s="68"/>
    </row>
    <row r="43" ht="30" customHeight="1" spans="1:2">
      <c r="A43" s="71" t="s">
        <v>1861</v>
      </c>
      <c r="B43" s="72">
        <f>SUM(B5:B42)</f>
        <v>146410</v>
      </c>
    </row>
  </sheetData>
  <mergeCells count="1">
    <mergeCell ref="A2:B2"/>
  </mergeCells>
  <printOptions horizontalCentered="1"/>
  <pageMargins left="0.55" right="0.55" top="0.28" bottom="0.39" header="0.59" footer="0.16"/>
  <pageSetup paperSize="9" scale="92" firstPageNumber="135" orientation="portrait" useFirstPageNumber="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zoomScale="80" zoomScaleNormal="80" workbookViewId="0">
      <selection activeCell="D1" sqref="B$1:B$1048576 D$1:D$1048576"/>
    </sheetView>
  </sheetViews>
  <sheetFormatPr defaultColWidth="27.375" defaultRowHeight="14.25" outlineLevelCol="3"/>
  <cols>
    <col min="1" max="1" width="31.25" style="26" customWidth="1"/>
    <col min="2" max="2" width="20.625" style="27" customWidth="1"/>
    <col min="3" max="3" width="36.5" style="26" customWidth="1"/>
    <col min="4" max="4" width="21.125" style="27" customWidth="1"/>
    <col min="5" max="16384" width="27.375" style="26"/>
  </cols>
  <sheetData>
    <row r="1" s="25" customFormat="1" ht="31.15" customHeight="1" spans="1:4">
      <c r="A1" s="28" t="s">
        <v>1883</v>
      </c>
      <c r="B1" s="29"/>
      <c r="C1" s="30"/>
      <c r="D1" s="29"/>
    </row>
    <row r="2" ht="25.5" spans="1:4">
      <c r="A2" s="31" t="s">
        <v>1884</v>
      </c>
      <c r="B2" s="32"/>
      <c r="C2" s="31"/>
      <c r="D2" s="32"/>
    </row>
    <row r="3" ht="31.9" customHeight="1" spans="1:4">
      <c r="A3" s="33"/>
      <c r="B3" s="34"/>
      <c r="C3" s="35"/>
      <c r="D3" s="36" t="s">
        <v>22</v>
      </c>
    </row>
    <row r="4" ht="76.15" customHeight="1" spans="1:4">
      <c r="A4" s="37" t="s">
        <v>1864</v>
      </c>
      <c r="B4" s="38" t="s">
        <v>24</v>
      </c>
      <c r="C4" s="37" t="s">
        <v>1865</v>
      </c>
      <c r="D4" s="38" t="s">
        <v>24</v>
      </c>
    </row>
    <row r="5" ht="76.15" customHeight="1" spans="1:4">
      <c r="A5" s="39" t="s">
        <v>1866</v>
      </c>
      <c r="B5" s="40">
        <v>170000</v>
      </c>
      <c r="C5" s="39" t="s">
        <v>1867</v>
      </c>
      <c r="D5" s="40">
        <v>146410</v>
      </c>
    </row>
    <row r="6" ht="76.15" customHeight="1" spans="1:4">
      <c r="A6" s="41" t="s">
        <v>1067</v>
      </c>
      <c r="B6" s="42"/>
      <c r="C6" s="43" t="s">
        <v>1068</v>
      </c>
      <c r="D6" s="42"/>
    </row>
    <row r="7" ht="76.15" customHeight="1" spans="1:4">
      <c r="A7" s="44" t="s">
        <v>1868</v>
      </c>
      <c r="B7" s="42"/>
      <c r="C7" s="45" t="s">
        <v>1869</v>
      </c>
      <c r="D7" s="42">
        <v>2</v>
      </c>
    </row>
    <row r="8" ht="76.15" customHeight="1" spans="1:4">
      <c r="A8" s="44" t="s">
        <v>1870</v>
      </c>
      <c r="B8" s="42"/>
      <c r="C8" s="45" t="s">
        <v>1871</v>
      </c>
      <c r="D8" s="42">
        <v>20000</v>
      </c>
    </row>
    <row r="9" ht="76.15" customHeight="1" spans="1:4">
      <c r="A9" s="41" t="s">
        <v>1872</v>
      </c>
      <c r="B9" s="42"/>
      <c r="C9" s="41" t="s">
        <v>1873</v>
      </c>
      <c r="D9" s="46">
        <v>3588</v>
      </c>
    </row>
    <row r="10" ht="76.15" customHeight="1" spans="1:4">
      <c r="A10" s="47" t="s">
        <v>1874</v>
      </c>
      <c r="B10" s="48"/>
      <c r="C10" s="47" t="s">
        <v>1875</v>
      </c>
      <c r="D10" s="49"/>
    </row>
    <row r="11" ht="76.15" customHeight="1" spans="1:4">
      <c r="A11" s="41" t="s">
        <v>1876</v>
      </c>
      <c r="B11" s="42"/>
      <c r="C11" s="50"/>
      <c r="D11" s="49"/>
    </row>
    <row r="12" ht="76.15" customHeight="1" spans="1:4">
      <c r="A12" s="51" t="s">
        <v>1876</v>
      </c>
      <c r="B12" s="52"/>
      <c r="C12" s="53"/>
      <c r="D12" s="54"/>
    </row>
    <row r="13" ht="76.15" customHeight="1" spans="1:4">
      <c r="A13" s="55" t="s">
        <v>1877</v>
      </c>
      <c r="B13" s="52">
        <f>SUM(B5+B6+B7+B8+B9+B10+B12)</f>
        <v>170000</v>
      </c>
      <c r="C13" s="55" t="s">
        <v>1878</v>
      </c>
      <c r="D13" s="52">
        <f>SUM(D5+D6+D7+D8+D9+D10+D12)</f>
        <v>170000</v>
      </c>
    </row>
    <row r="14" spans="1:4">
      <c r="A14" s="56"/>
      <c r="B14" s="57"/>
      <c r="C14" s="56"/>
      <c r="D14" s="57"/>
    </row>
  </sheetData>
  <mergeCells count="2">
    <mergeCell ref="A2:D2"/>
    <mergeCell ref="A14:D14"/>
  </mergeCells>
  <printOptions horizontalCentered="1"/>
  <pageMargins left="0.55" right="0.55" top="0.28" bottom="0.39" header="0.59" footer="0.16"/>
  <pageSetup paperSize="9" scale="85" firstPageNumber="135" orientation="portrait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9"/>
  <sheetViews>
    <sheetView zoomScale="85" zoomScaleNormal="85" workbookViewId="0">
      <selection activeCell="B1" sqref="B$1:B$1048576"/>
    </sheetView>
  </sheetViews>
  <sheetFormatPr defaultColWidth="9" defaultRowHeight="19.5" customHeight="1" outlineLevelCol="1"/>
  <cols>
    <col min="1" max="1" width="68.5" style="85" customWidth="1"/>
    <col min="2" max="2" width="45.75" style="346" customWidth="1"/>
    <col min="3" max="16384" width="9" style="85"/>
  </cols>
  <sheetData>
    <row r="1" ht="33" customHeight="1" spans="1:1">
      <c r="A1" s="360" t="s">
        <v>20</v>
      </c>
    </row>
    <row r="2" ht="49.5" customHeight="1" spans="1:2">
      <c r="A2" s="348" t="s">
        <v>21</v>
      </c>
      <c r="B2" s="349"/>
    </row>
    <row r="3" ht="26.25" customHeight="1" spans="1:2">
      <c r="A3" s="361"/>
      <c r="B3" s="362" t="s">
        <v>22</v>
      </c>
    </row>
    <row r="4" ht="33" customHeight="1" spans="1:2">
      <c r="A4" s="351" t="s">
        <v>23</v>
      </c>
      <c r="B4" s="358" t="s">
        <v>24</v>
      </c>
    </row>
    <row r="5" ht="33" customHeight="1" spans="1:2">
      <c r="A5" s="363" t="s">
        <v>25</v>
      </c>
      <c r="B5" s="311">
        <f>SUM(B6:B20)</f>
        <v>63317</v>
      </c>
    </row>
    <row r="6" ht="33" customHeight="1" spans="1:2">
      <c r="A6" s="364" t="s">
        <v>26</v>
      </c>
      <c r="B6" s="313">
        <v>17877</v>
      </c>
    </row>
    <row r="7" ht="33" customHeight="1" spans="1:2">
      <c r="A7" s="364" t="s">
        <v>27</v>
      </c>
      <c r="B7" s="313">
        <v>15080</v>
      </c>
    </row>
    <row r="8" ht="33" customHeight="1" spans="1:2">
      <c r="A8" s="364" t="s">
        <v>28</v>
      </c>
      <c r="B8" s="313">
        <v>1742</v>
      </c>
    </row>
    <row r="9" ht="33" customHeight="1" spans="1:2">
      <c r="A9" s="364" t="s">
        <v>29</v>
      </c>
      <c r="B9" s="313">
        <v>1625</v>
      </c>
    </row>
    <row r="10" ht="33" customHeight="1" spans="1:2">
      <c r="A10" s="364" t="s">
        <v>30</v>
      </c>
      <c r="B10" s="313">
        <v>3200</v>
      </c>
    </row>
    <row r="11" ht="33" customHeight="1" spans="1:2">
      <c r="A11" s="364" t="s">
        <v>31</v>
      </c>
      <c r="B11" s="313">
        <v>3250</v>
      </c>
    </row>
    <row r="12" ht="33" customHeight="1" spans="1:2">
      <c r="A12" s="364" t="s">
        <v>32</v>
      </c>
      <c r="B12" s="313">
        <v>2000</v>
      </c>
    </row>
    <row r="13" ht="33" customHeight="1" spans="1:2">
      <c r="A13" s="364" t="s">
        <v>33</v>
      </c>
      <c r="B13" s="313">
        <v>3250</v>
      </c>
    </row>
    <row r="14" ht="33" customHeight="1" spans="1:2">
      <c r="A14" s="364" t="s">
        <v>34</v>
      </c>
      <c r="B14" s="313">
        <v>4000</v>
      </c>
    </row>
    <row r="15" ht="33" customHeight="1" spans="1:2">
      <c r="A15" s="364" t="s">
        <v>35</v>
      </c>
      <c r="B15" s="313">
        <v>1000</v>
      </c>
    </row>
    <row r="16" ht="33" customHeight="1" spans="1:2">
      <c r="A16" s="364" t="s">
        <v>36</v>
      </c>
      <c r="B16" s="313">
        <v>3000</v>
      </c>
    </row>
    <row r="17" ht="33" customHeight="1" spans="1:2">
      <c r="A17" s="364" t="s">
        <v>37</v>
      </c>
      <c r="B17" s="313">
        <v>6500</v>
      </c>
    </row>
    <row r="18" ht="33" customHeight="1" spans="1:2">
      <c r="A18" s="364" t="s">
        <v>38</v>
      </c>
      <c r="B18" s="313"/>
    </row>
    <row r="19" ht="33" customHeight="1" spans="1:2">
      <c r="A19" s="364" t="s">
        <v>39</v>
      </c>
      <c r="B19" s="313">
        <v>793</v>
      </c>
    </row>
    <row r="20" ht="33" customHeight="1" spans="1:2">
      <c r="A20" s="364" t="s">
        <v>40</v>
      </c>
      <c r="B20" s="314">
        <v>0</v>
      </c>
    </row>
    <row r="21" ht="33" customHeight="1" spans="1:2">
      <c r="A21" s="363" t="s">
        <v>41</v>
      </c>
      <c r="B21" s="311">
        <f>SUM(B22:B28)</f>
        <v>90000</v>
      </c>
    </row>
    <row r="22" ht="33" customHeight="1" spans="1:2">
      <c r="A22" s="364" t="s">
        <v>42</v>
      </c>
      <c r="B22" s="313">
        <v>3000</v>
      </c>
    </row>
    <row r="23" ht="33" customHeight="1" spans="1:2">
      <c r="A23" s="364" t="s">
        <v>43</v>
      </c>
      <c r="B23" s="313">
        <v>1876</v>
      </c>
    </row>
    <row r="24" ht="33" customHeight="1" spans="1:2">
      <c r="A24" s="364" t="s">
        <v>44</v>
      </c>
      <c r="B24" s="313">
        <v>3031</v>
      </c>
    </row>
    <row r="25" ht="33" customHeight="1" spans="1:2">
      <c r="A25" s="364" t="s">
        <v>45</v>
      </c>
      <c r="B25" s="313">
        <v>2100</v>
      </c>
    </row>
    <row r="26" ht="33" customHeight="1" spans="1:2">
      <c r="A26" s="364" t="s">
        <v>46</v>
      </c>
      <c r="B26" s="313">
        <v>79633</v>
      </c>
    </row>
    <row r="27" ht="33" customHeight="1" spans="1:2">
      <c r="A27" s="364" t="s">
        <v>47</v>
      </c>
      <c r="B27" s="313">
        <v>300</v>
      </c>
    </row>
    <row r="28" ht="33" customHeight="1" spans="1:2">
      <c r="A28" s="364" t="s">
        <v>48</v>
      </c>
      <c r="B28" s="313">
        <v>60</v>
      </c>
    </row>
    <row r="29" ht="33" customHeight="1" spans="1:2">
      <c r="A29" s="363" t="s">
        <v>49</v>
      </c>
      <c r="B29" s="311">
        <f>B21+B5</f>
        <v>153317</v>
      </c>
    </row>
  </sheetData>
  <mergeCells count="1">
    <mergeCell ref="A2:B2"/>
  </mergeCells>
  <printOptions horizontalCentered="1"/>
  <pageMargins left="0.55" right="0.55" top="0.28" bottom="0.39" header="0.59" footer="0.16"/>
  <pageSetup paperSize="9" scale="73" firstPageNumber="135" orientation="portrait" useFirstPageNumber="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U98"/>
  <sheetViews>
    <sheetView showZeros="0" view="pageBreakPreview" zoomScaleNormal="100" workbookViewId="0">
      <selection activeCell="G35" sqref="G35"/>
    </sheetView>
  </sheetViews>
  <sheetFormatPr defaultColWidth="9" defaultRowHeight="14.25"/>
  <cols>
    <col min="1" max="1" width="57.625" style="7" customWidth="1"/>
    <col min="2" max="2" width="25.625" style="5" customWidth="1"/>
    <col min="3" max="16384" width="9" style="7"/>
  </cols>
  <sheetData>
    <row r="1" s="1" customFormat="1" ht="24" customHeight="1" spans="1:2">
      <c r="A1" s="8" t="s">
        <v>1885</v>
      </c>
      <c r="B1" s="9"/>
    </row>
    <row r="2" s="2" customFormat="1" ht="60" customHeight="1" spans="1:2">
      <c r="A2" s="10" t="s">
        <v>1886</v>
      </c>
      <c r="B2" s="11"/>
    </row>
    <row r="3" s="3" customFormat="1" ht="27" customHeight="1" spans="1:2">
      <c r="A3" s="12"/>
      <c r="B3" s="13" t="s">
        <v>22</v>
      </c>
    </row>
    <row r="4" ht="24.95" customHeight="1" spans="1:2">
      <c r="A4" s="14" t="s">
        <v>1097</v>
      </c>
      <c r="B4" s="15" t="s">
        <v>24</v>
      </c>
    </row>
    <row r="5" s="4" customFormat="1" ht="24" customHeight="1" spans="1:203">
      <c r="A5" s="16" t="s">
        <v>1887</v>
      </c>
      <c r="B5" s="1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</row>
    <row r="6" s="4" customFormat="1" ht="24" customHeight="1" spans="1:203">
      <c r="A6" s="18" t="s">
        <v>1888</v>
      </c>
      <c r="B6" s="19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</row>
    <row r="7" s="4" customFormat="1" ht="24" customHeight="1" spans="1:203">
      <c r="A7" s="18" t="s">
        <v>1889</v>
      </c>
      <c r="B7" s="1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</row>
    <row r="8" s="4" customFormat="1" ht="24" customHeight="1" spans="1:203">
      <c r="A8" s="18" t="s">
        <v>1890</v>
      </c>
      <c r="B8" s="1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</row>
    <row r="9" s="4" customFormat="1" ht="24" customHeight="1" spans="1:203">
      <c r="A9" s="18" t="s">
        <v>1891</v>
      </c>
      <c r="B9" s="20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</row>
    <row r="10" s="5" customFormat="1" ht="24" customHeight="1" spans="1:2">
      <c r="A10" s="18" t="s">
        <v>1892</v>
      </c>
      <c r="B10" s="21"/>
    </row>
    <row r="11" s="4" customFormat="1" ht="24" customHeight="1" spans="1:203">
      <c r="A11" s="18" t="s">
        <v>1893</v>
      </c>
      <c r="B11" s="1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</row>
    <row r="12" s="6" customFormat="1" ht="24" customHeight="1" spans="1:203">
      <c r="A12" s="18" t="s">
        <v>1894</v>
      </c>
      <c r="B12" s="1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</row>
    <row r="13" s="6" customFormat="1" ht="24" customHeight="1" spans="1:203">
      <c r="A13" s="22" t="s">
        <v>1895</v>
      </c>
      <c r="B13" s="1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</row>
    <row r="14" s="6" customFormat="1" ht="24" customHeight="1" spans="1:203">
      <c r="A14" s="22" t="s">
        <v>1896</v>
      </c>
      <c r="B14" s="1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</row>
    <row r="15" s="6" customFormat="1" ht="24" customHeight="1" spans="1:203">
      <c r="A15" s="22" t="s">
        <v>1897</v>
      </c>
      <c r="B15" s="1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</row>
    <row r="16" ht="24" customHeight="1" spans="1:2">
      <c r="A16" s="22" t="s">
        <v>1898</v>
      </c>
      <c r="B16" s="23"/>
    </row>
    <row r="17" ht="24" customHeight="1" spans="1:2">
      <c r="A17" s="22" t="s">
        <v>1899</v>
      </c>
      <c r="B17" s="24"/>
    </row>
    <row r="18" ht="24" customHeight="1" spans="1:2">
      <c r="A18" s="22" t="s">
        <v>1900</v>
      </c>
      <c r="B18" s="24"/>
    </row>
    <row r="19" ht="24" customHeight="1" spans="1:2">
      <c r="A19" s="22" t="s">
        <v>1901</v>
      </c>
      <c r="B19" s="24"/>
    </row>
    <row r="20" ht="24" customHeight="1" spans="1:2">
      <c r="A20" s="22" t="s">
        <v>1902</v>
      </c>
      <c r="B20" s="24"/>
    </row>
    <row r="21" ht="24" customHeight="1" spans="1:2">
      <c r="A21" s="22" t="s">
        <v>1903</v>
      </c>
      <c r="B21" s="24"/>
    </row>
    <row r="22" ht="24" customHeight="1" spans="1:2">
      <c r="A22" s="22" t="s">
        <v>1904</v>
      </c>
      <c r="B22" s="24"/>
    </row>
    <row r="23" ht="24" customHeight="1" spans="1:2">
      <c r="A23" s="22" t="s">
        <v>1905</v>
      </c>
      <c r="B23" s="24"/>
    </row>
    <row r="24" ht="24" customHeight="1" spans="1:2">
      <c r="A24" s="22" t="s">
        <v>1906</v>
      </c>
      <c r="B24" s="24"/>
    </row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</sheetData>
  <mergeCells count="1">
    <mergeCell ref="A2:B2"/>
  </mergeCells>
  <printOptions horizontalCentered="1"/>
  <pageMargins left="0.590277777777778" right="0.590277777777778" top="0.786805555555556" bottom="0.786805555555556" header="0.5" footer="0.5"/>
  <pageSetup paperSize="9" scale="9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333"/>
  <sheetViews>
    <sheetView zoomScale="85" zoomScaleNormal="85" workbookViewId="0">
      <selection activeCell="B1306" sqref="B$1:B$1048576"/>
    </sheetView>
  </sheetViews>
  <sheetFormatPr defaultColWidth="9" defaultRowHeight="19.5" customHeight="1" outlineLevelCol="1"/>
  <cols>
    <col min="1" max="1" width="74.625" style="85" customWidth="1"/>
    <col min="2" max="2" width="21.125" style="346" customWidth="1"/>
    <col min="3" max="16384" width="9" style="85"/>
  </cols>
  <sheetData>
    <row r="1" ht="33.6" customHeight="1" spans="1:1">
      <c r="A1" s="347" t="s">
        <v>50</v>
      </c>
    </row>
    <row r="2" ht="55.15" customHeight="1" spans="1:2">
      <c r="A2" s="348" t="s">
        <v>51</v>
      </c>
      <c r="B2" s="349"/>
    </row>
    <row r="3" ht="39.6" customHeight="1" spans="1:1">
      <c r="A3" s="350"/>
    </row>
    <row r="4" ht="36" customHeight="1" spans="1:2">
      <c r="A4" s="351" t="s">
        <v>23</v>
      </c>
      <c r="B4" s="352" t="s">
        <v>24</v>
      </c>
    </row>
    <row r="5" ht="42" customHeight="1" spans="1:2">
      <c r="A5" s="351"/>
      <c r="B5" s="353"/>
    </row>
    <row r="6" s="345" customFormat="1" customHeight="1" spans="1:2">
      <c r="A6" s="293" t="s">
        <v>52</v>
      </c>
      <c r="B6" s="354">
        <v>270844</v>
      </c>
    </row>
    <row r="7" s="345" customFormat="1" customHeight="1" spans="1:2">
      <c r="A7" s="293" t="s">
        <v>53</v>
      </c>
      <c r="B7" s="354">
        <v>32270</v>
      </c>
    </row>
    <row r="8" customHeight="1" spans="1:2">
      <c r="A8" s="293" t="s">
        <v>54</v>
      </c>
      <c r="B8" s="354">
        <f>SUM(B9:B19)</f>
        <v>1553</v>
      </c>
    </row>
    <row r="9" customHeight="1" spans="1:2">
      <c r="A9" s="355" t="s">
        <v>55</v>
      </c>
      <c r="B9" s="313">
        <v>575</v>
      </c>
    </row>
    <row r="10" customHeight="1" spans="1:2">
      <c r="A10" s="355" t="s">
        <v>56</v>
      </c>
      <c r="B10" s="313"/>
    </row>
    <row r="11" customHeight="1" spans="1:2">
      <c r="A11" s="355" t="s">
        <v>57</v>
      </c>
      <c r="B11" s="313"/>
    </row>
    <row r="12" customHeight="1" spans="1:2">
      <c r="A12" s="355" t="s">
        <v>58</v>
      </c>
      <c r="B12" s="313">
        <v>201</v>
      </c>
    </row>
    <row r="13" customHeight="1" spans="1:2">
      <c r="A13" s="355" t="s">
        <v>59</v>
      </c>
      <c r="B13" s="313"/>
    </row>
    <row r="14" customHeight="1" spans="1:2">
      <c r="A14" s="355" t="s">
        <v>60</v>
      </c>
      <c r="B14" s="313"/>
    </row>
    <row r="15" customHeight="1" spans="1:2">
      <c r="A15" s="355" t="s">
        <v>61</v>
      </c>
      <c r="B15" s="313"/>
    </row>
    <row r="16" customHeight="1" spans="1:2">
      <c r="A16" s="355" t="s">
        <v>62</v>
      </c>
      <c r="B16" s="313">
        <v>751</v>
      </c>
    </row>
    <row r="17" customHeight="1" spans="1:2">
      <c r="A17" s="355" t="s">
        <v>63</v>
      </c>
      <c r="B17" s="313"/>
    </row>
    <row r="18" customHeight="1" spans="1:2">
      <c r="A18" s="355" t="s">
        <v>64</v>
      </c>
      <c r="B18" s="313">
        <v>25</v>
      </c>
    </row>
    <row r="19" customHeight="1" spans="1:2">
      <c r="A19" s="355" t="s">
        <v>65</v>
      </c>
      <c r="B19" s="313">
        <v>1</v>
      </c>
    </row>
    <row r="20" customHeight="1" spans="1:2">
      <c r="A20" s="293" t="s">
        <v>66</v>
      </c>
      <c r="B20" s="354">
        <f>SUM(B21:B28)</f>
        <v>654</v>
      </c>
    </row>
    <row r="21" customHeight="1" spans="1:2">
      <c r="A21" s="355" t="s">
        <v>55</v>
      </c>
      <c r="B21" s="313">
        <v>408</v>
      </c>
    </row>
    <row r="22" customHeight="1" spans="1:2">
      <c r="A22" s="355" t="s">
        <v>56</v>
      </c>
      <c r="B22" s="313">
        <v>1</v>
      </c>
    </row>
    <row r="23" customHeight="1" spans="1:2">
      <c r="A23" s="355" t="s">
        <v>57</v>
      </c>
      <c r="B23" s="313">
        <v>6</v>
      </c>
    </row>
    <row r="24" customHeight="1" spans="1:2">
      <c r="A24" s="355" t="s">
        <v>67</v>
      </c>
      <c r="B24" s="313">
        <v>122</v>
      </c>
    </row>
    <row r="25" customHeight="1" spans="1:2">
      <c r="A25" s="355" t="s">
        <v>68</v>
      </c>
      <c r="B25" s="313">
        <v>37</v>
      </c>
    </row>
    <row r="26" customHeight="1" spans="1:2">
      <c r="A26" s="355" t="s">
        <v>69</v>
      </c>
      <c r="B26" s="313">
        <v>15</v>
      </c>
    </row>
    <row r="27" customHeight="1" spans="1:2">
      <c r="A27" s="355" t="s">
        <v>64</v>
      </c>
      <c r="B27" s="313">
        <v>41</v>
      </c>
    </row>
    <row r="28" customHeight="1" spans="1:2">
      <c r="A28" s="355" t="s">
        <v>70</v>
      </c>
      <c r="B28" s="313">
        <v>24</v>
      </c>
    </row>
    <row r="29" customHeight="1" spans="1:2">
      <c r="A29" s="293" t="s">
        <v>71</v>
      </c>
      <c r="B29" s="354">
        <f>SUM(B30:B38)</f>
        <v>10955</v>
      </c>
    </row>
    <row r="30" customHeight="1" spans="1:2">
      <c r="A30" s="355" t="s">
        <v>55</v>
      </c>
      <c r="B30" s="313">
        <v>7513</v>
      </c>
    </row>
    <row r="31" customHeight="1" spans="1:2">
      <c r="A31" s="355" t="s">
        <v>56</v>
      </c>
      <c r="B31" s="313">
        <v>257</v>
      </c>
    </row>
    <row r="32" customHeight="1" spans="1:2">
      <c r="A32" s="355" t="s">
        <v>57</v>
      </c>
      <c r="B32" s="313">
        <v>44</v>
      </c>
    </row>
    <row r="33" customHeight="1" spans="1:2">
      <c r="A33" s="355" t="s">
        <v>72</v>
      </c>
      <c r="B33" s="313"/>
    </row>
    <row r="34" customHeight="1" spans="1:2">
      <c r="A34" s="355" t="s">
        <v>73</v>
      </c>
      <c r="B34" s="313">
        <v>539</v>
      </c>
    </row>
    <row r="35" customHeight="1" spans="1:2">
      <c r="A35" s="355" t="s">
        <v>74</v>
      </c>
      <c r="B35" s="313">
        <v>46</v>
      </c>
    </row>
    <row r="36" customHeight="1" spans="1:2">
      <c r="A36" s="355" t="s">
        <v>75</v>
      </c>
      <c r="B36" s="313"/>
    </row>
    <row r="37" customHeight="1" spans="1:2">
      <c r="A37" s="355" t="s">
        <v>64</v>
      </c>
      <c r="B37" s="313">
        <v>2110</v>
      </c>
    </row>
    <row r="38" customHeight="1" spans="1:2">
      <c r="A38" s="355" t="s">
        <v>76</v>
      </c>
      <c r="B38" s="313">
        <v>446</v>
      </c>
    </row>
    <row r="39" customHeight="1" spans="1:2">
      <c r="A39" s="293" t="s">
        <v>77</v>
      </c>
      <c r="B39" s="354">
        <f>SUM(B40:B49)</f>
        <v>718</v>
      </c>
    </row>
    <row r="40" customHeight="1" spans="1:2">
      <c r="A40" s="355" t="s">
        <v>55</v>
      </c>
      <c r="B40" s="313">
        <v>148</v>
      </c>
    </row>
    <row r="41" customHeight="1" spans="1:2">
      <c r="A41" s="355" t="s">
        <v>56</v>
      </c>
      <c r="B41" s="313">
        <v>9</v>
      </c>
    </row>
    <row r="42" customHeight="1" spans="1:2">
      <c r="A42" s="355" t="s">
        <v>57</v>
      </c>
      <c r="B42" s="313">
        <v>1</v>
      </c>
    </row>
    <row r="43" customHeight="1" spans="1:2">
      <c r="A43" s="355" t="s">
        <v>78</v>
      </c>
      <c r="B43" s="313">
        <v>15</v>
      </c>
    </row>
    <row r="44" customHeight="1" spans="1:2">
      <c r="A44" s="355" t="s">
        <v>79</v>
      </c>
      <c r="B44" s="313"/>
    </row>
    <row r="45" customHeight="1" spans="1:2">
      <c r="A45" s="355" t="s">
        <v>80</v>
      </c>
      <c r="B45" s="313">
        <v>5</v>
      </c>
    </row>
    <row r="46" customHeight="1" spans="1:2">
      <c r="A46" s="355" t="s">
        <v>81</v>
      </c>
      <c r="B46" s="313"/>
    </row>
    <row r="47" customHeight="1" spans="1:2">
      <c r="A47" s="355" t="s">
        <v>82</v>
      </c>
      <c r="B47" s="313"/>
    </row>
    <row r="48" customHeight="1" spans="1:2">
      <c r="A48" s="355" t="s">
        <v>64</v>
      </c>
      <c r="B48" s="313">
        <v>240</v>
      </c>
    </row>
    <row r="49" customHeight="1" spans="1:2">
      <c r="A49" s="355" t="s">
        <v>83</v>
      </c>
      <c r="B49" s="313">
        <v>300</v>
      </c>
    </row>
    <row r="50" customHeight="1" spans="1:2">
      <c r="A50" s="293" t="s">
        <v>84</v>
      </c>
      <c r="B50" s="354">
        <f>SUM(B51:B60)</f>
        <v>395</v>
      </c>
    </row>
    <row r="51" customHeight="1" spans="1:2">
      <c r="A51" s="355" t="s">
        <v>55</v>
      </c>
      <c r="B51" s="313">
        <v>124</v>
      </c>
    </row>
    <row r="52" customHeight="1" spans="1:2">
      <c r="A52" s="355" t="s">
        <v>56</v>
      </c>
      <c r="B52" s="313"/>
    </row>
    <row r="53" customHeight="1" spans="1:2">
      <c r="A53" s="355" t="s">
        <v>57</v>
      </c>
      <c r="B53" s="313"/>
    </row>
    <row r="54" customHeight="1" spans="1:2">
      <c r="A54" s="355" t="s">
        <v>85</v>
      </c>
      <c r="B54" s="313">
        <v>4</v>
      </c>
    </row>
    <row r="55" customHeight="1" spans="1:2">
      <c r="A55" s="355" t="s">
        <v>86</v>
      </c>
      <c r="B55" s="313">
        <v>3</v>
      </c>
    </row>
    <row r="56" customHeight="1" spans="1:2">
      <c r="A56" s="355" t="s">
        <v>87</v>
      </c>
      <c r="B56" s="313"/>
    </row>
    <row r="57" customHeight="1" spans="1:2">
      <c r="A57" s="355" t="s">
        <v>88</v>
      </c>
      <c r="B57" s="313">
        <v>5</v>
      </c>
    </row>
    <row r="58" customHeight="1" spans="1:2">
      <c r="A58" s="355" t="s">
        <v>89</v>
      </c>
      <c r="B58" s="313">
        <v>122</v>
      </c>
    </row>
    <row r="59" customHeight="1" spans="1:2">
      <c r="A59" s="355" t="s">
        <v>64</v>
      </c>
      <c r="B59" s="313">
        <v>131</v>
      </c>
    </row>
    <row r="60" customHeight="1" spans="1:2">
      <c r="A60" s="355" t="s">
        <v>90</v>
      </c>
      <c r="B60" s="313">
        <v>6</v>
      </c>
    </row>
    <row r="61" customHeight="1" spans="1:2">
      <c r="A61" s="293" t="s">
        <v>91</v>
      </c>
      <c r="B61" s="354">
        <f>SUM(B62:B71)</f>
        <v>1878</v>
      </c>
    </row>
    <row r="62" customHeight="1" spans="1:2">
      <c r="A62" s="355" t="s">
        <v>55</v>
      </c>
      <c r="B62" s="313">
        <v>916</v>
      </c>
    </row>
    <row r="63" customHeight="1" spans="1:2">
      <c r="A63" s="355" t="s">
        <v>56</v>
      </c>
      <c r="B63" s="313"/>
    </row>
    <row r="64" customHeight="1" spans="1:2">
      <c r="A64" s="355" t="s">
        <v>57</v>
      </c>
      <c r="B64" s="313"/>
    </row>
    <row r="65" customHeight="1" spans="1:2">
      <c r="A65" s="355" t="s">
        <v>92</v>
      </c>
      <c r="B65" s="313"/>
    </row>
    <row r="66" customHeight="1" spans="1:2">
      <c r="A66" s="355" t="s">
        <v>93</v>
      </c>
      <c r="B66" s="313"/>
    </row>
    <row r="67" customHeight="1" spans="1:2">
      <c r="A67" s="355" t="s">
        <v>94</v>
      </c>
      <c r="B67" s="313">
        <v>30</v>
      </c>
    </row>
    <row r="68" customHeight="1" spans="1:2">
      <c r="A68" s="355" t="s">
        <v>95</v>
      </c>
      <c r="B68" s="313">
        <v>57</v>
      </c>
    </row>
    <row r="69" customHeight="1" spans="1:2">
      <c r="A69" s="355" t="s">
        <v>96</v>
      </c>
      <c r="B69" s="313"/>
    </row>
    <row r="70" customHeight="1" spans="1:2">
      <c r="A70" s="355" t="s">
        <v>64</v>
      </c>
      <c r="B70" s="313">
        <v>268</v>
      </c>
    </row>
    <row r="71" customHeight="1" spans="1:2">
      <c r="A71" s="355" t="s">
        <v>97</v>
      </c>
      <c r="B71" s="313">
        <v>607</v>
      </c>
    </row>
    <row r="72" customHeight="1" spans="1:2">
      <c r="A72" s="293" t="s">
        <v>98</v>
      </c>
      <c r="B72" s="354">
        <f>SUM(B73:B79)</f>
        <v>693</v>
      </c>
    </row>
    <row r="73" customHeight="1" spans="1:2">
      <c r="A73" s="355" t="s">
        <v>55</v>
      </c>
      <c r="B73" s="313">
        <v>463</v>
      </c>
    </row>
    <row r="74" customHeight="1" spans="1:2">
      <c r="A74" s="355" t="s">
        <v>56</v>
      </c>
      <c r="B74" s="313"/>
    </row>
    <row r="75" customHeight="1" spans="1:2">
      <c r="A75" s="355" t="s">
        <v>57</v>
      </c>
      <c r="B75" s="313"/>
    </row>
    <row r="76" customHeight="1" spans="1:2">
      <c r="A76" s="355" t="s">
        <v>95</v>
      </c>
      <c r="B76" s="313"/>
    </row>
    <row r="77" customHeight="1" spans="1:2">
      <c r="A77" s="355" t="s">
        <v>99</v>
      </c>
      <c r="B77" s="313">
        <v>219</v>
      </c>
    </row>
    <row r="78" customHeight="1" spans="1:2">
      <c r="A78" s="355" t="s">
        <v>64</v>
      </c>
      <c r="B78" s="313">
        <v>11</v>
      </c>
    </row>
    <row r="79" customHeight="1" spans="1:2">
      <c r="A79" s="355" t="s">
        <v>100</v>
      </c>
      <c r="B79" s="313"/>
    </row>
    <row r="80" customHeight="1" spans="1:2">
      <c r="A80" s="293" t="s">
        <v>101</v>
      </c>
      <c r="B80" s="354">
        <f>SUM(B81:B88)</f>
        <v>373</v>
      </c>
    </row>
    <row r="81" customHeight="1" spans="1:2">
      <c r="A81" s="355" t="s">
        <v>55</v>
      </c>
      <c r="B81" s="313">
        <v>151</v>
      </c>
    </row>
    <row r="82" customHeight="1" spans="1:2">
      <c r="A82" s="355" t="s">
        <v>56</v>
      </c>
      <c r="B82" s="313"/>
    </row>
    <row r="83" customHeight="1" spans="1:2">
      <c r="A83" s="355" t="s">
        <v>57</v>
      </c>
      <c r="B83" s="313"/>
    </row>
    <row r="84" customHeight="1" spans="1:2">
      <c r="A84" s="355" t="s">
        <v>102</v>
      </c>
      <c r="B84" s="313">
        <v>55</v>
      </c>
    </row>
    <row r="85" customHeight="1" spans="1:2">
      <c r="A85" s="355" t="s">
        <v>103</v>
      </c>
      <c r="B85" s="313"/>
    </row>
    <row r="86" customHeight="1" spans="1:2">
      <c r="A86" s="355" t="s">
        <v>95</v>
      </c>
      <c r="B86" s="313">
        <v>2</v>
      </c>
    </row>
    <row r="87" customHeight="1" spans="1:2">
      <c r="A87" s="355" t="s">
        <v>64</v>
      </c>
      <c r="B87" s="313">
        <v>164</v>
      </c>
    </row>
    <row r="88" customHeight="1" spans="1:2">
      <c r="A88" s="355" t="s">
        <v>104</v>
      </c>
      <c r="B88" s="313">
        <v>1</v>
      </c>
    </row>
    <row r="89" customHeight="1" spans="1:2">
      <c r="A89" s="293" t="s">
        <v>105</v>
      </c>
      <c r="B89" s="354">
        <f>SUM(B90:B101)</f>
        <v>0</v>
      </c>
    </row>
    <row r="90" customHeight="1" spans="1:2">
      <c r="A90" s="355" t="s">
        <v>55</v>
      </c>
      <c r="B90" s="313"/>
    </row>
    <row r="91" customHeight="1" spans="1:2">
      <c r="A91" s="355" t="s">
        <v>56</v>
      </c>
      <c r="B91" s="313"/>
    </row>
    <row r="92" customHeight="1" spans="1:2">
      <c r="A92" s="355" t="s">
        <v>57</v>
      </c>
      <c r="B92" s="313"/>
    </row>
    <row r="93" customHeight="1" spans="1:2">
      <c r="A93" s="355" t="s">
        <v>106</v>
      </c>
      <c r="B93" s="313"/>
    </row>
    <row r="94" customHeight="1" spans="1:2">
      <c r="A94" s="355" t="s">
        <v>107</v>
      </c>
      <c r="B94" s="313"/>
    </row>
    <row r="95" customHeight="1" spans="1:2">
      <c r="A95" s="355" t="s">
        <v>95</v>
      </c>
      <c r="B95" s="313"/>
    </row>
    <row r="96" customHeight="1" spans="1:2">
      <c r="A96" s="355" t="s">
        <v>108</v>
      </c>
      <c r="B96" s="313"/>
    </row>
    <row r="97" customHeight="1" spans="1:2">
      <c r="A97" s="355" t="s">
        <v>109</v>
      </c>
      <c r="B97" s="313"/>
    </row>
    <row r="98" customHeight="1" spans="1:2">
      <c r="A98" s="355" t="s">
        <v>110</v>
      </c>
      <c r="B98" s="313"/>
    </row>
    <row r="99" customHeight="1" spans="1:2">
      <c r="A99" s="355" t="s">
        <v>111</v>
      </c>
      <c r="B99" s="313"/>
    </row>
    <row r="100" customHeight="1" spans="1:2">
      <c r="A100" s="355" t="s">
        <v>64</v>
      </c>
      <c r="B100" s="313"/>
    </row>
    <row r="101" customHeight="1" spans="1:2">
      <c r="A101" s="355" t="s">
        <v>112</v>
      </c>
      <c r="B101" s="313"/>
    </row>
    <row r="102" customHeight="1" spans="1:2">
      <c r="A102" s="293" t="s">
        <v>113</v>
      </c>
      <c r="B102" s="354">
        <f>SUM(B103:B110)</f>
        <v>1556</v>
      </c>
    </row>
    <row r="103" customHeight="1" spans="1:2">
      <c r="A103" s="355" t="s">
        <v>55</v>
      </c>
      <c r="B103" s="313">
        <v>1166</v>
      </c>
    </row>
    <row r="104" customHeight="1" spans="1:2">
      <c r="A104" s="355" t="s">
        <v>56</v>
      </c>
      <c r="B104" s="313"/>
    </row>
    <row r="105" customHeight="1" spans="1:2">
      <c r="A105" s="355" t="s">
        <v>57</v>
      </c>
      <c r="B105" s="313"/>
    </row>
    <row r="106" customHeight="1" spans="1:2">
      <c r="A106" s="355" t="s">
        <v>114</v>
      </c>
      <c r="B106" s="313"/>
    </row>
    <row r="107" customHeight="1" spans="1:2">
      <c r="A107" s="355" t="s">
        <v>115</v>
      </c>
      <c r="B107" s="313">
        <v>60</v>
      </c>
    </row>
    <row r="108" customHeight="1" spans="1:2">
      <c r="A108" s="355" t="s">
        <v>116</v>
      </c>
      <c r="B108" s="313"/>
    </row>
    <row r="109" customHeight="1" spans="1:2">
      <c r="A109" s="355" t="s">
        <v>64</v>
      </c>
      <c r="B109" s="313">
        <v>101</v>
      </c>
    </row>
    <row r="110" customHeight="1" spans="1:2">
      <c r="A110" s="355" t="s">
        <v>117</v>
      </c>
      <c r="B110" s="313">
        <v>229</v>
      </c>
    </row>
    <row r="111" customHeight="1" spans="1:2">
      <c r="A111" s="293" t="s">
        <v>118</v>
      </c>
      <c r="B111" s="354">
        <f>SUM(B112:B121)</f>
        <v>1460</v>
      </c>
    </row>
    <row r="112" customHeight="1" spans="1:2">
      <c r="A112" s="355" t="s">
        <v>55</v>
      </c>
      <c r="B112" s="313">
        <v>712</v>
      </c>
    </row>
    <row r="113" customHeight="1" spans="1:2">
      <c r="A113" s="355" t="s">
        <v>56</v>
      </c>
      <c r="B113" s="313">
        <v>62</v>
      </c>
    </row>
    <row r="114" customHeight="1" spans="1:2">
      <c r="A114" s="355" t="s">
        <v>57</v>
      </c>
      <c r="B114" s="313"/>
    </row>
    <row r="115" customHeight="1" spans="1:2">
      <c r="A115" s="355" t="s">
        <v>119</v>
      </c>
      <c r="B115" s="313"/>
    </row>
    <row r="116" customHeight="1" spans="1:2">
      <c r="A116" s="355" t="s">
        <v>120</v>
      </c>
      <c r="B116" s="313"/>
    </row>
    <row r="117" customHeight="1" spans="1:2">
      <c r="A117" s="355" t="s">
        <v>121</v>
      </c>
      <c r="B117" s="313"/>
    </row>
    <row r="118" customHeight="1" spans="1:2">
      <c r="A118" s="355" t="s">
        <v>122</v>
      </c>
      <c r="B118" s="313"/>
    </row>
    <row r="119" customHeight="1" spans="1:2">
      <c r="A119" s="355" t="s">
        <v>123</v>
      </c>
      <c r="B119" s="313">
        <v>279</v>
      </c>
    </row>
    <row r="120" customHeight="1" spans="1:2">
      <c r="A120" s="355" t="s">
        <v>64</v>
      </c>
      <c r="B120" s="313">
        <v>395</v>
      </c>
    </row>
    <row r="121" customHeight="1" spans="1:2">
      <c r="A121" s="355" t="s">
        <v>124</v>
      </c>
      <c r="B121" s="313">
        <v>12</v>
      </c>
    </row>
    <row r="122" customHeight="1" spans="1:2">
      <c r="A122" s="293" t="s">
        <v>125</v>
      </c>
      <c r="B122" s="354"/>
    </row>
    <row r="123" customHeight="1" spans="1:2">
      <c r="A123" s="355" t="s">
        <v>55</v>
      </c>
      <c r="B123" s="313"/>
    </row>
    <row r="124" customHeight="1" spans="1:2">
      <c r="A124" s="355" t="s">
        <v>56</v>
      </c>
      <c r="B124" s="313"/>
    </row>
    <row r="125" customHeight="1" spans="1:2">
      <c r="A125" s="355" t="s">
        <v>57</v>
      </c>
      <c r="B125" s="313"/>
    </row>
    <row r="126" customHeight="1" spans="1:2">
      <c r="A126" s="355" t="s">
        <v>126</v>
      </c>
      <c r="B126" s="313"/>
    </row>
    <row r="127" customHeight="1" spans="1:2">
      <c r="A127" s="355" t="s">
        <v>127</v>
      </c>
      <c r="B127" s="313"/>
    </row>
    <row r="128" customHeight="1" spans="1:2">
      <c r="A128" s="355" t="s">
        <v>128</v>
      </c>
      <c r="B128" s="313"/>
    </row>
    <row r="129" customHeight="1" spans="1:2">
      <c r="A129" s="355" t="s">
        <v>129</v>
      </c>
      <c r="B129" s="313"/>
    </row>
    <row r="130" customHeight="1" spans="1:2">
      <c r="A130" s="355" t="s">
        <v>130</v>
      </c>
      <c r="B130" s="313"/>
    </row>
    <row r="131" customHeight="1" spans="1:2">
      <c r="A131" s="355" t="s">
        <v>131</v>
      </c>
      <c r="B131" s="313"/>
    </row>
    <row r="132" customHeight="1" spans="1:2">
      <c r="A132" s="355" t="s">
        <v>64</v>
      </c>
      <c r="B132" s="313"/>
    </row>
    <row r="133" customHeight="1" spans="1:2">
      <c r="A133" s="355" t="s">
        <v>132</v>
      </c>
      <c r="B133" s="313"/>
    </row>
    <row r="134" customHeight="1" spans="1:2">
      <c r="A134" s="293" t="s">
        <v>133</v>
      </c>
      <c r="B134" s="354"/>
    </row>
    <row r="135" customHeight="1" spans="1:2">
      <c r="A135" s="355" t="s">
        <v>55</v>
      </c>
      <c r="B135" s="313"/>
    </row>
    <row r="136" customHeight="1" spans="1:2">
      <c r="A136" s="355" t="s">
        <v>56</v>
      </c>
      <c r="B136" s="313"/>
    </row>
    <row r="137" customHeight="1" spans="1:2">
      <c r="A137" s="355" t="s">
        <v>57</v>
      </c>
      <c r="B137" s="313"/>
    </row>
    <row r="138" customHeight="1" spans="1:2">
      <c r="A138" s="355" t="s">
        <v>134</v>
      </c>
      <c r="B138" s="313"/>
    </row>
    <row r="139" customHeight="1" spans="1:2">
      <c r="A139" s="355" t="s">
        <v>64</v>
      </c>
      <c r="B139" s="313"/>
    </row>
    <row r="140" customHeight="1" spans="1:2">
      <c r="A140" s="355" t="s">
        <v>135</v>
      </c>
      <c r="B140" s="313"/>
    </row>
    <row r="141" customHeight="1" spans="1:2">
      <c r="A141" s="293" t="s">
        <v>136</v>
      </c>
      <c r="B141" s="354"/>
    </row>
    <row r="142" customHeight="1" spans="1:2">
      <c r="A142" s="355" t="s">
        <v>55</v>
      </c>
      <c r="B142" s="313"/>
    </row>
    <row r="143" customHeight="1" spans="1:2">
      <c r="A143" s="355" t="s">
        <v>56</v>
      </c>
      <c r="B143" s="313"/>
    </row>
    <row r="144" customHeight="1" spans="1:2">
      <c r="A144" s="355" t="s">
        <v>57</v>
      </c>
      <c r="B144" s="313"/>
    </row>
    <row r="145" customHeight="1" spans="1:2">
      <c r="A145" s="355" t="s">
        <v>137</v>
      </c>
      <c r="B145" s="313"/>
    </row>
    <row r="146" customHeight="1" spans="1:2">
      <c r="A146" s="355" t="s">
        <v>138</v>
      </c>
      <c r="B146" s="313"/>
    </row>
    <row r="147" customHeight="1" spans="1:2">
      <c r="A147" s="355" t="s">
        <v>64</v>
      </c>
      <c r="B147" s="313"/>
    </row>
    <row r="148" customHeight="1" spans="1:2">
      <c r="A148" s="355" t="s">
        <v>139</v>
      </c>
      <c r="B148" s="313"/>
    </row>
    <row r="149" customHeight="1" spans="1:2">
      <c r="A149" s="293" t="s">
        <v>140</v>
      </c>
      <c r="B149" s="354">
        <f>SUM(B150:B154)</f>
        <v>219</v>
      </c>
    </row>
    <row r="150" customHeight="1" spans="1:2">
      <c r="A150" s="355" t="s">
        <v>55</v>
      </c>
      <c r="B150" s="313">
        <v>142</v>
      </c>
    </row>
    <row r="151" customHeight="1" spans="1:2">
      <c r="A151" s="355" t="s">
        <v>56</v>
      </c>
      <c r="B151" s="313">
        <v>1</v>
      </c>
    </row>
    <row r="152" customHeight="1" spans="1:2">
      <c r="A152" s="355" t="s">
        <v>57</v>
      </c>
      <c r="B152" s="313"/>
    </row>
    <row r="153" customHeight="1" spans="1:2">
      <c r="A153" s="355" t="s">
        <v>141</v>
      </c>
      <c r="B153" s="313">
        <v>47</v>
      </c>
    </row>
    <row r="154" customHeight="1" spans="1:2">
      <c r="A154" s="355" t="s">
        <v>142</v>
      </c>
      <c r="B154" s="313">
        <v>29</v>
      </c>
    </row>
    <row r="155" customHeight="1" spans="1:2">
      <c r="A155" s="293" t="s">
        <v>143</v>
      </c>
      <c r="B155" s="354">
        <f>SUM(B156:B161)</f>
        <v>73</v>
      </c>
    </row>
    <row r="156" customHeight="1" spans="1:2">
      <c r="A156" s="355" t="s">
        <v>55</v>
      </c>
      <c r="B156" s="313">
        <v>59</v>
      </c>
    </row>
    <row r="157" customHeight="1" spans="1:2">
      <c r="A157" s="355" t="s">
        <v>56</v>
      </c>
      <c r="B157" s="313">
        <v>14</v>
      </c>
    </row>
    <row r="158" customHeight="1" spans="1:2">
      <c r="A158" s="355" t="s">
        <v>57</v>
      </c>
      <c r="B158" s="313"/>
    </row>
    <row r="159" customHeight="1" spans="1:2">
      <c r="A159" s="355" t="s">
        <v>69</v>
      </c>
      <c r="B159" s="313"/>
    </row>
    <row r="160" customHeight="1" spans="1:2">
      <c r="A160" s="355" t="s">
        <v>64</v>
      </c>
      <c r="B160" s="313"/>
    </row>
    <row r="161" customHeight="1" spans="1:2">
      <c r="A161" s="355" t="s">
        <v>144</v>
      </c>
      <c r="B161" s="313"/>
    </row>
    <row r="162" customHeight="1" spans="1:2">
      <c r="A162" s="293" t="s">
        <v>145</v>
      </c>
      <c r="B162" s="354">
        <f>SUM(B163:B168)</f>
        <v>1134</v>
      </c>
    </row>
    <row r="163" customHeight="1" spans="1:2">
      <c r="A163" s="355" t="s">
        <v>55</v>
      </c>
      <c r="B163" s="313">
        <v>235</v>
      </c>
    </row>
    <row r="164" customHeight="1" spans="1:2">
      <c r="A164" s="355" t="s">
        <v>56</v>
      </c>
      <c r="B164" s="313">
        <v>14</v>
      </c>
    </row>
    <row r="165" customHeight="1" spans="1:2">
      <c r="A165" s="355" t="s">
        <v>57</v>
      </c>
      <c r="B165" s="313"/>
    </row>
    <row r="166" customHeight="1" spans="1:2">
      <c r="A166" s="355" t="s">
        <v>146</v>
      </c>
      <c r="B166" s="313"/>
    </row>
    <row r="167" customHeight="1" spans="1:2">
      <c r="A167" s="355" t="s">
        <v>64</v>
      </c>
      <c r="B167" s="313">
        <v>66</v>
      </c>
    </row>
    <row r="168" customHeight="1" spans="1:2">
      <c r="A168" s="355" t="s">
        <v>147</v>
      </c>
      <c r="B168" s="313">
        <v>819</v>
      </c>
    </row>
    <row r="169" customHeight="1" spans="1:2">
      <c r="A169" s="293" t="s">
        <v>148</v>
      </c>
      <c r="B169" s="356">
        <f>SUM(B170:B175)</f>
        <v>2171</v>
      </c>
    </row>
    <row r="170" customHeight="1" spans="1:2">
      <c r="A170" s="355" t="s">
        <v>55</v>
      </c>
      <c r="B170" s="313">
        <v>1082</v>
      </c>
    </row>
    <row r="171" customHeight="1" spans="1:2">
      <c r="A171" s="355" t="s">
        <v>56</v>
      </c>
      <c r="B171" s="313"/>
    </row>
    <row r="172" customHeight="1" spans="1:2">
      <c r="A172" s="355" t="s">
        <v>57</v>
      </c>
      <c r="B172" s="313"/>
    </row>
    <row r="173" customHeight="1" spans="1:2">
      <c r="A173" s="355" t="s">
        <v>149</v>
      </c>
      <c r="B173" s="313">
        <v>397</v>
      </c>
    </row>
    <row r="174" customHeight="1" spans="1:2">
      <c r="A174" s="355" t="s">
        <v>64</v>
      </c>
      <c r="B174" s="313">
        <v>164</v>
      </c>
    </row>
    <row r="175" customHeight="1" spans="1:2">
      <c r="A175" s="355" t="s">
        <v>150</v>
      </c>
      <c r="B175" s="313">
        <v>528</v>
      </c>
    </row>
    <row r="176" customHeight="1" spans="1:2">
      <c r="A176" s="293" t="s">
        <v>151</v>
      </c>
      <c r="B176" s="354">
        <f>SUM(B177:B182)</f>
        <v>1411</v>
      </c>
    </row>
    <row r="177" customHeight="1" spans="1:2">
      <c r="A177" s="355" t="s">
        <v>55</v>
      </c>
      <c r="B177" s="313">
        <v>457</v>
      </c>
    </row>
    <row r="178" customHeight="1" spans="1:2">
      <c r="A178" s="355" t="s">
        <v>56</v>
      </c>
      <c r="B178" s="313"/>
    </row>
    <row r="179" customHeight="1" spans="1:2">
      <c r="A179" s="355" t="s">
        <v>57</v>
      </c>
      <c r="B179" s="313"/>
    </row>
    <row r="180" customHeight="1" spans="1:2">
      <c r="A180" s="355" t="s">
        <v>152</v>
      </c>
      <c r="B180" s="313"/>
    </row>
    <row r="181" customHeight="1" spans="1:2">
      <c r="A181" s="355" t="s">
        <v>64</v>
      </c>
      <c r="B181" s="313">
        <v>50</v>
      </c>
    </row>
    <row r="182" customHeight="1" spans="1:2">
      <c r="A182" s="355" t="s">
        <v>153</v>
      </c>
      <c r="B182" s="313">
        <v>904</v>
      </c>
    </row>
    <row r="183" customHeight="1" spans="1:2">
      <c r="A183" s="293" t="s">
        <v>154</v>
      </c>
      <c r="B183" s="354">
        <f>SUM(B184:B189)</f>
        <v>1145</v>
      </c>
    </row>
    <row r="184" customHeight="1" spans="1:2">
      <c r="A184" s="355" t="s">
        <v>55</v>
      </c>
      <c r="B184" s="313">
        <v>140</v>
      </c>
    </row>
    <row r="185" customHeight="1" spans="1:2">
      <c r="A185" s="355" t="s">
        <v>56</v>
      </c>
      <c r="B185" s="313"/>
    </row>
    <row r="186" customHeight="1" spans="1:2">
      <c r="A186" s="355" t="s">
        <v>57</v>
      </c>
      <c r="B186" s="313"/>
    </row>
    <row r="187" customHeight="1" spans="1:2">
      <c r="A187" s="355" t="s">
        <v>155</v>
      </c>
      <c r="B187" s="313">
        <v>10</v>
      </c>
    </row>
    <row r="188" customHeight="1" spans="1:2">
      <c r="A188" s="355" t="s">
        <v>64</v>
      </c>
      <c r="B188" s="313">
        <v>217</v>
      </c>
    </row>
    <row r="189" customHeight="1" spans="1:2">
      <c r="A189" s="355" t="s">
        <v>156</v>
      </c>
      <c r="B189" s="313">
        <v>778</v>
      </c>
    </row>
    <row r="190" customHeight="1" spans="1:2">
      <c r="A190" s="293" t="s">
        <v>157</v>
      </c>
      <c r="B190" s="354">
        <f>SUM(B191:B197)</f>
        <v>231</v>
      </c>
    </row>
    <row r="191" customHeight="1" spans="1:2">
      <c r="A191" s="355" t="s">
        <v>55</v>
      </c>
      <c r="B191" s="313">
        <v>144</v>
      </c>
    </row>
    <row r="192" customHeight="1" spans="1:2">
      <c r="A192" s="355" t="s">
        <v>56</v>
      </c>
      <c r="B192" s="313"/>
    </row>
    <row r="193" customHeight="1" spans="1:2">
      <c r="A193" s="355" t="s">
        <v>57</v>
      </c>
      <c r="B193" s="313"/>
    </row>
    <row r="194" customHeight="1" spans="1:2">
      <c r="A194" s="355" t="s">
        <v>158</v>
      </c>
      <c r="B194" s="313">
        <v>13</v>
      </c>
    </row>
    <row r="195" customHeight="1" spans="1:2">
      <c r="A195" s="355" t="s">
        <v>159</v>
      </c>
      <c r="B195" s="313">
        <v>12</v>
      </c>
    </row>
    <row r="196" customHeight="1" spans="1:2">
      <c r="A196" s="355" t="s">
        <v>64</v>
      </c>
      <c r="B196" s="313">
        <v>36</v>
      </c>
    </row>
    <row r="197" customHeight="1" spans="1:2">
      <c r="A197" s="355" t="s">
        <v>160</v>
      </c>
      <c r="B197" s="313">
        <v>26</v>
      </c>
    </row>
    <row r="198" customHeight="1" spans="1:2">
      <c r="A198" s="293" t="s">
        <v>161</v>
      </c>
      <c r="B198" s="354">
        <v>0</v>
      </c>
    </row>
    <row r="199" customHeight="1" spans="1:2">
      <c r="A199" s="355" t="s">
        <v>55</v>
      </c>
      <c r="B199" s="313"/>
    </row>
    <row r="200" customHeight="1" spans="1:2">
      <c r="A200" s="355" t="s">
        <v>56</v>
      </c>
      <c r="B200" s="313"/>
    </row>
    <row r="201" customHeight="1" spans="1:2">
      <c r="A201" s="355" t="s">
        <v>57</v>
      </c>
      <c r="B201" s="313"/>
    </row>
    <row r="202" customHeight="1" spans="1:2">
      <c r="A202" s="355" t="s">
        <v>64</v>
      </c>
      <c r="B202" s="313"/>
    </row>
    <row r="203" customHeight="1" spans="1:2">
      <c r="A203" s="355" t="s">
        <v>162</v>
      </c>
      <c r="B203" s="313"/>
    </row>
    <row r="204" customHeight="1" spans="1:2">
      <c r="A204" s="293" t="s">
        <v>163</v>
      </c>
      <c r="B204" s="354">
        <f>SUM(B205:B209)</f>
        <v>34</v>
      </c>
    </row>
    <row r="205" customHeight="1" spans="1:2">
      <c r="A205" s="355" t="s">
        <v>55</v>
      </c>
      <c r="B205" s="313"/>
    </row>
    <row r="206" customHeight="1" spans="1:2">
      <c r="A206" s="355" t="s">
        <v>56</v>
      </c>
      <c r="B206" s="313"/>
    </row>
    <row r="207" customHeight="1" spans="1:2">
      <c r="A207" s="355" t="s">
        <v>57</v>
      </c>
      <c r="B207" s="313"/>
    </row>
    <row r="208" customHeight="1" spans="1:2">
      <c r="A208" s="355" t="s">
        <v>64</v>
      </c>
      <c r="B208" s="313"/>
    </row>
    <row r="209" customHeight="1" spans="1:2">
      <c r="A209" s="355" t="s">
        <v>164</v>
      </c>
      <c r="B209" s="313">
        <v>34</v>
      </c>
    </row>
    <row r="210" customHeight="1" spans="1:2">
      <c r="A210" s="293" t="s">
        <v>165</v>
      </c>
      <c r="B210" s="354">
        <f>SUM(B211:B216)</f>
        <v>200</v>
      </c>
    </row>
    <row r="211" customHeight="1" spans="1:2">
      <c r="A211" s="355" t="s">
        <v>55</v>
      </c>
      <c r="B211" s="313"/>
    </row>
    <row r="212" customHeight="1" spans="1:2">
      <c r="A212" s="355" t="s">
        <v>56</v>
      </c>
      <c r="B212" s="313"/>
    </row>
    <row r="213" customHeight="1" spans="1:2">
      <c r="A213" s="355" t="s">
        <v>57</v>
      </c>
      <c r="B213" s="313"/>
    </row>
    <row r="214" customHeight="1" spans="1:2">
      <c r="A214" s="355" t="s">
        <v>166</v>
      </c>
      <c r="B214" s="313">
        <v>200</v>
      </c>
    </row>
    <row r="215" customHeight="1" spans="1:2">
      <c r="A215" s="355" t="s">
        <v>64</v>
      </c>
      <c r="B215" s="313"/>
    </row>
    <row r="216" customHeight="1" spans="1:2">
      <c r="A216" s="355" t="s">
        <v>167</v>
      </c>
      <c r="B216" s="313"/>
    </row>
    <row r="217" customHeight="1" spans="1:2">
      <c r="A217" s="293" t="s">
        <v>168</v>
      </c>
      <c r="B217" s="354">
        <f>SUM(B218:B231)</f>
        <v>2332</v>
      </c>
    </row>
    <row r="218" customHeight="1" spans="1:2">
      <c r="A218" s="355" t="s">
        <v>55</v>
      </c>
      <c r="B218" s="313">
        <v>1217</v>
      </c>
    </row>
    <row r="219" customHeight="1" spans="1:2">
      <c r="A219" s="355" t="s">
        <v>56</v>
      </c>
      <c r="B219" s="313"/>
    </row>
    <row r="220" customHeight="1" spans="1:2">
      <c r="A220" s="355" t="s">
        <v>57</v>
      </c>
      <c r="B220" s="313"/>
    </row>
    <row r="221" customHeight="1" spans="1:2">
      <c r="A221" s="355" t="s">
        <v>169</v>
      </c>
      <c r="B221" s="313">
        <v>48</v>
      </c>
    </row>
    <row r="222" customHeight="1" spans="1:2">
      <c r="A222" s="355" t="s">
        <v>170</v>
      </c>
      <c r="B222" s="313">
        <v>22</v>
      </c>
    </row>
    <row r="223" customHeight="1" spans="1:2">
      <c r="A223" s="355" t="s">
        <v>95</v>
      </c>
      <c r="B223" s="313"/>
    </row>
    <row r="224" customHeight="1" spans="1:2">
      <c r="A224" s="355" t="s">
        <v>171</v>
      </c>
      <c r="B224" s="313">
        <v>358</v>
      </c>
    </row>
    <row r="225" customHeight="1" spans="1:2">
      <c r="A225" s="355" t="s">
        <v>172</v>
      </c>
      <c r="B225" s="313">
        <v>5</v>
      </c>
    </row>
    <row r="226" customHeight="1" spans="1:2">
      <c r="A226" s="355" t="s">
        <v>173</v>
      </c>
      <c r="B226" s="313"/>
    </row>
    <row r="227" customHeight="1" spans="1:2">
      <c r="A227" s="355" t="s">
        <v>174</v>
      </c>
      <c r="B227" s="313"/>
    </row>
    <row r="228" customHeight="1" spans="1:2">
      <c r="A228" s="355" t="s">
        <v>175</v>
      </c>
      <c r="B228" s="313">
        <v>11</v>
      </c>
    </row>
    <row r="229" customHeight="1" spans="1:2">
      <c r="A229" s="355" t="s">
        <v>176</v>
      </c>
      <c r="B229" s="313">
        <v>190</v>
      </c>
    </row>
    <row r="230" customHeight="1" spans="1:2">
      <c r="A230" s="355" t="s">
        <v>64</v>
      </c>
      <c r="B230" s="313">
        <v>471</v>
      </c>
    </row>
    <row r="231" customHeight="1" spans="1:2">
      <c r="A231" s="355" t="s">
        <v>177</v>
      </c>
      <c r="B231" s="313">
        <v>10</v>
      </c>
    </row>
    <row r="232" customHeight="1" spans="1:2">
      <c r="A232" s="293" t="s">
        <v>178</v>
      </c>
      <c r="B232" s="354">
        <f>SUM(B233:B238)</f>
        <v>2621</v>
      </c>
    </row>
    <row r="233" customHeight="1" spans="1:2">
      <c r="A233" s="355" t="s">
        <v>55</v>
      </c>
      <c r="B233" s="313">
        <v>92</v>
      </c>
    </row>
    <row r="234" customHeight="1" spans="1:2">
      <c r="A234" s="355" t="s">
        <v>56</v>
      </c>
      <c r="B234" s="313">
        <v>162</v>
      </c>
    </row>
    <row r="235" customHeight="1" spans="1:2">
      <c r="A235" s="355" t="s">
        <v>57</v>
      </c>
      <c r="B235" s="313">
        <v>41</v>
      </c>
    </row>
    <row r="236" customHeight="1" spans="1:2">
      <c r="A236" s="355" t="s">
        <v>149</v>
      </c>
      <c r="B236" s="313">
        <v>1943</v>
      </c>
    </row>
    <row r="237" customHeight="1" spans="1:2">
      <c r="A237" s="355" t="s">
        <v>64</v>
      </c>
      <c r="B237" s="313">
        <v>23</v>
      </c>
    </row>
    <row r="238" customHeight="1" spans="1:2">
      <c r="A238" s="355" t="s">
        <v>179</v>
      </c>
      <c r="B238" s="313">
        <v>360</v>
      </c>
    </row>
    <row r="239" customHeight="1" spans="1:2">
      <c r="A239" s="293" t="s">
        <v>180</v>
      </c>
      <c r="B239" s="354">
        <f>SUM(B240:B245)</f>
        <v>457</v>
      </c>
    </row>
    <row r="240" customHeight="1" spans="1:2">
      <c r="A240" s="355" t="s">
        <v>55</v>
      </c>
      <c r="B240" s="313">
        <v>91</v>
      </c>
    </row>
    <row r="241" customHeight="1" spans="1:2">
      <c r="A241" s="355" t="s">
        <v>56</v>
      </c>
      <c r="B241" s="313">
        <v>4</v>
      </c>
    </row>
    <row r="242" customHeight="1" spans="1:2">
      <c r="A242" s="355" t="s">
        <v>57</v>
      </c>
      <c r="B242" s="313"/>
    </row>
    <row r="243" customHeight="1" spans="1:2">
      <c r="A243" s="355" t="s">
        <v>181</v>
      </c>
      <c r="B243" s="313">
        <v>230</v>
      </c>
    </row>
    <row r="244" customHeight="1" spans="1:2">
      <c r="A244" s="355" t="s">
        <v>64</v>
      </c>
      <c r="B244" s="313">
        <v>74</v>
      </c>
    </row>
    <row r="245" customHeight="1" spans="1:2">
      <c r="A245" s="355" t="s">
        <v>182</v>
      </c>
      <c r="B245" s="313">
        <v>58</v>
      </c>
    </row>
    <row r="246" customHeight="1" spans="1:2">
      <c r="A246" s="293" t="s">
        <v>183</v>
      </c>
      <c r="B246" s="313">
        <v>0</v>
      </c>
    </row>
    <row r="247" customHeight="1" spans="1:2">
      <c r="A247" s="355" t="s">
        <v>55</v>
      </c>
      <c r="B247" s="313"/>
    </row>
    <row r="248" customHeight="1" spans="1:2">
      <c r="A248" s="355" t="s">
        <v>56</v>
      </c>
      <c r="B248" s="313"/>
    </row>
    <row r="249" customHeight="1" spans="1:2">
      <c r="A249" s="355" t="s">
        <v>57</v>
      </c>
      <c r="B249" s="313"/>
    </row>
    <row r="250" customHeight="1" spans="1:2">
      <c r="A250" s="355" t="s">
        <v>64</v>
      </c>
      <c r="B250" s="313"/>
    </row>
    <row r="251" customHeight="1" spans="1:2">
      <c r="A251" s="355" t="s">
        <v>184</v>
      </c>
      <c r="B251" s="313"/>
    </row>
    <row r="252" customHeight="1" spans="1:2">
      <c r="A252" s="293" t="s">
        <v>185</v>
      </c>
      <c r="B252" s="354">
        <f>SUM(B253:B254)</f>
        <v>7</v>
      </c>
    </row>
    <row r="253" customHeight="1" spans="1:2">
      <c r="A253" s="355" t="s">
        <v>186</v>
      </c>
      <c r="B253" s="313"/>
    </row>
    <row r="254" customHeight="1" spans="1:2">
      <c r="A254" s="355" t="s">
        <v>187</v>
      </c>
      <c r="B254" s="313">
        <v>7</v>
      </c>
    </row>
    <row r="255" customHeight="1" spans="1:2">
      <c r="A255" s="293" t="s">
        <v>188</v>
      </c>
      <c r="B255" s="354"/>
    </row>
    <row r="256" customHeight="1" spans="1:2">
      <c r="A256" s="293" t="s">
        <v>189</v>
      </c>
      <c r="B256" s="354"/>
    </row>
    <row r="257" customHeight="1" spans="1:2">
      <c r="A257" s="355" t="s">
        <v>55</v>
      </c>
      <c r="B257" s="313"/>
    </row>
    <row r="258" customHeight="1" spans="1:2">
      <c r="A258" s="355" t="s">
        <v>56</v>
      </c>
      <c r="B258" s="313"/>
    </row>
    <row r="259" customHeight="1" spans="1:2">
      <c r="A259" s="355" t="s">
        <v>57</v>
      </c>
      <c r="B259" s="313"/>
    </row>
    <row r="260" customHeight="1" spans="1:2">
      <c r="A260" s="355" t="s">
        <v>149</v>
      </c>
      <c r="B260" s="313"/>
    </row>
    <row r="261" customHeight="1" spans="1:2">
      <c r="A261" s="355" t="s">
        <v>64</v>
      </c>
      <c r="B261" s="313"/>
    </row>
    <row r="262" customHeight="1" spans="1:2">
      <c r="A262" s="355" t="s">
        <v>190</v>
      </c>
      <c r="B262" s="313"/>
    </row>
    <row r="263" customHeight="1" spans="1:2">
      <c r="A263" s="293" t="s">
        <v>191</v>
      </c>
      <c r="B263" s="354"/>
    </row>
    <row r="264" customHeight="1" spans="1:2">
      <c r="A264" s="355" t="s">
        <v>192</v>
      </c>
      <c r="B264" s="313"/>
    </row>
    <row r="265" customHeight="1" spans="1:2">
      <c r="A265" s="355" t="s">
        <v>193</v>
      </c>
      <c r="B265" s="313"/>
    </row>
    <row r="266" customHeight="1" spans="1:2">
      <c r="A266" s="293" t="s">
        <v>194</v>
      </c>
      <c r="B266" s="354"/>
    </row>
    <row r="267" customHeight="1" spans="1:2">
      <c r="A267" s="355" t="s">
        <v>195</v>
      </c>
      <c r="B267" s="313"/>
    </row>
    <row r="268" customHeight="1" spans="1:2">
      <c r="A268" s="355" t="s">
        <v>196</v>
      </c>
      <c r="B268" s="313"/>
    </row>
    <row r="269" customHeight="1" spans="1:2">
      <c r="A269" s="293" t="s">
        <v>197</v>
      </c>
      <c r="B269" s="354"/>
    </row>
    <row r="270" customHeight="1" spans="1:2">
      <c r="A270" s="355" t="s">
        <v>198</v>
      </c>
      <c r="B270" s="313"/>
    </row>
    <row r="271" customHeight="1" spans="1:2">
      <c r="A271" s="355" t="s">
        <v>199</v>
      </c>
      <c r="B271" s="313"/>
    </row>
    <row r="272" customHeight="1" spans="1:2">
      <c r="A272" s="355" t="s">
        <v>200</v>
      </c>
      <c r="B272" s="313"/>
    </row>
    <row r="273" customHeight="1" spans="1:2">
      <c r="A273" s="355" t="s">
        <v>201</v>
      </c>
      <c r="B273" s="313"/>
    </row>
    <row r="274" customHeight="1" spans="1:2">
      <c r="A274" s="355" t="s">
        <v>202</v>
      </c>
      <c r="B274" s="313"/>
    </row>
    <row r="275" customHeight="1" spans="1:2">
      <c r="A275" s="293" t="s">
        <v>203</v>
      </c>
      <c r="B275" s="354"/>
    </row>
    <row r="276" customHeight="1" spans="1:2">
      <c r="A276" s="355" t="s">
        <v>204</v>
      </c>
      <c r="B276" s="313"/>
    </row>
    <row r="277" customHeight="1" spans="1:2">
      <c r="A277" s="355" t="s">
        <v>205</v>
      </c>
      <c r="B277" s="313"/>
    </row>
    <row r="278" customHeight="1" spans="1:2">
      <c r="A278" s="355" t="s">
        <v>206</v>
      </c>
      <c r="B278" s="313"/>
    </row>
    <row r="279" customHeight="1" spans="1:2">
      <c r="A279" s="355" t="s">
        <v>207</v>
      </c>
      <c r="B279" s="313"/>
    </row>
    <row r="280" customHeight="1" spans="1:2">
      <c r="A280" s="293" t="s">
        <v>208</v>
      </c>
      <c r="B280" s="354"/>
    </row>
    <row r="281" customHeight="1" spans="1:2">
      <c r="A281" s="355" t="s">
        <v>209</v>
      </c>
      <c r="B281" s="313"/>
    </row>
    <row r="282" customHeight="1" spans="1:2">
      <c r="A282" s="293" t="s">
        <v>210</v>
      </c>
      <c r="B282" s="354"/>
    </row>
    <row r="283" customHeight="1" spans="1:2">
      <c r="A283" s="355" t="s">
        <v>211</v>
      </c>
      <c r="B283" s="313"/>
    </row>
    <row r="284" customHeight="1" spans="1:2">
      <c r="A284" s="355" t="s">
        <v>212</v>
      </c>
      <c r="B284" s="313"/>
    </row>
    <row r="285" customHeight="1" spans="1:2">
      <c r="A285" s="355" t="s">
        <v>213</v>
      </c>
      <c r="B285" s="313"/>
    </row>
    <row r="286" customHeight="1" spans="1:2">
      <c r="A286" s="355" t="s">
        <v>214</v>
      </c>
      <c r="B286" s="313"/>
    </row>
    <row r="287" customHeight="1" spans="1:2">
      <c r="A287" s="293" t="s">
        <v>215</v>
      </c>
      <c r="B287" s="354">
        <v>0</v>
      </c>
    </row>
    <row r="288" customHeight="1" spans="1:2">
      <c r="A288" s="355" t="s">
        <v>55</v>
      </c>
      <c r="B288" s="313"/>
    </row>
    <row r="289" customHeight="1" spans="1:2">
      <c r="A289" s="355" t="s">
        <v>56</v>
      </c>
      <c r="B289" s="313"/>
    </row>
    <row r="290" customHeight="1" spans="1:2">
      <c r="A290" s="355" t="s">
        <v>57</v>
      </c>
      <c r="B290" s="313"/>
    </row>
    <row r="291" customHeight="1" spans="1:2">
      <c r="A291" s="355" t="s">
        <v>64</v>
      </c>
      <c r="B291" s="313"/>
    </row>
    <row r="292" customHeight="1" spans="1:2">
      <c r="A292" s="355" t="s">
        <v>216</v>
      </c>
      <c r="B292" s="313"/>
    </row>
    <row r="293" customHeight="1" spans="1:2">
      <c r="A293" s="293" t="s">
        <v>217</v>
      </c>
      <c r="B293" s="354"/>
    </row>
    <row r="294" customHeight="1" spans="1:2">
      <c r="A294" s="355" t="s">
        <v>218</v>
      </c>
      <c r="B294" s="313"/>
    </row>
    <row r="295" customHeight="1" spans="1:2">
      <c r="A295" s="293" t="s">
        <v>219</v>
      </c>
      <c r="B295" s="354">
        <f>SUM(B304,B312)</f>
        <v>360</v>
      </c>
    </row>
    <row r="296" customHeight="1" spans="1:2">
      <c r="A296" s="293" t="s">
        <v>220</v>
      </c>
      <c r="B296" s="354">
        <v>0</v>
      </c>
    </row>
    <row r="297" customHeight="1" spans="1:2">
      <c r="A297" s="355" t="s">
        <v>221</v>
      </c>
      <c r="B297" s="313"/>
    </row>
    <row r="298" customHeight="1" spans="1:2">
      <c r="A298" s="355" t="s">
        <v>222</v>
      </c>
      <c r="B298" s="313"/>
    </row>
    <row r="299" customHeight="1" spans="1:2">
      <c r="A299" s="355" t="s">
        <v>223</v>
      </c>
      <c r="B299" s="313"/>
    </row>
    <row r="300" customHeight="1" spans="1:2">
      <c r="A300" s="293" t="s">
        <v>224</v>
      </c>
      <c r="B300" s="354"/>
    </row>
    <row r="301" customHeight="1" spans="1:2">
      <c r="A301" s="355" t="s">
        <v>225</v>
      </c>
      <c r="B301" s="313"/>
    </row>
    <row r="302" customHeight="1" spans="1:2">
      <c r="A302" s="293" t="s">
        <v>226</v>
      </c>
      <c r="B302" s="354"/>
    </row>
    <row r="303" customHeight="1" spans="1:2">
      <c r="A303" s="355" t="s">
        <v>227</v>
      </c>
      <c r="B303" s="313"/>
    </row>
    <row r="304" customHeight="1" spans="1:2">
      <c r="A304" s="293" t="s">
        <v>228</v>
      </c>
      <c r="B304" s="354">
        <f>SUM(B305:B311)</f>
        <v>354</v>
      </c>
    </row>
    <row r="305" customHeight="1" spans="1:2">
      <c r="A305" s="355" t="s">
        <v>229</v>
      </c>
      <c r="B305" s="313">
        <v>70</v>
      </c>
    </row>
    <row r="306" customHeight="1" spans="1:2">
      <c r="A306" s="355" t="s">
        <v>230</v>
      </c>
      <c r="B306" s="313"/>
    </row>
    <row r="307" customHeight="1" spans="1:2">
      <c r="A307" s="355" t="s">
        <v>231</v>
      </c>
      <c r="B307" s="313">
        <v>30</v>
      </c>
    </row>
    <row r="308" customHeight="1" spans="1:2">
      <c r="A308" s="355" t="s">
        <v>232</v>
      </c>
      <c r="B308" s="313"/>
    </row>
    <row r="309" customHeight="1" spans="1:2">
      <c r="A309" s="355" t="s">
        <v>233</v>
      </c>
      <c r="B309" s="313">
        <v>91</v>
      </c>
    </row>
    <row r="310" customHeight="1" spans="1:2">
      <c r="A310" s="355" t="s">
        <v>234</v>
      </c>
      <c r="B310" s="313"/>
    </row>
    <row r="311" customHeight="1" spans="1:2">
      <c r="A311" s="355" t="s">
        <v>235</v>
      </c>
      <c r="B311" s="313">
        <v>163</v>
      </c>
    </row>
    <row r="312" customHeight="1" spans="1:2">
      <c r="A312" s="293" t="s">
        <v>236</v>
      </c>
      <c r="B312" s="354">
        <f>SUM(B313)</f>
        <v>6</v>
      </c>
    </row>
    <row r="313" customHeight="1" spans="1:2">
      <c r="A313" s="355" t="s">
        <v>237</v>
      </c>
      <c r="B313" s="313">
        <v>6</v>
      </c>
    </row>
    <row r="314" customHeight="1" spans="1:2">
      <c r="A314" s="293" t="s">
        <v>238</v>
      </c>
      <c r="B314" s="354">
        <f>SUM(B315,B318,B329,B336,B344,B353,B367,B377,B387,B395,B401)</f>
        <v>12259</v>
      </c>
    </row>
    <row r="315" customHeight="1" spans="1:2">
      <c r="A315" s="293" t="s">
        <v>239</v>
      </c>
      <c r="B315" s="354">
        <f>SUM(B316:B317)</f>
        <v>37</v>
      </c>
    </row>
    <row r="316" customHeight="1" spans="1:2">
      <c r="A316" s="355" t="s">
        <v>240</v>
      </c>
      <c r="B316" s="313">
        <v>37</v>
      </c>
    </row>
    <row r="317" customHeight="1" spans="1:2">
      <c r="A317" s="355" t="s">
        <v>241</v>
      </c>
      <c r="B317" s="313"/>
    </row>
    <row r="318" customHeight="1" spans="1:2">
      <c r="A318" s="293" t="s">
        <v>242</v>
      </c>
      <c r="B318" s="354">
        <f>SUM(B319:B328)</f>
        <v>10637</v>
      </c>
    </row>
    <row r="319" customHeight="1" spans="1:2">
      <c r="A319" s="355" t="s">
        <v>55</v>
      </c>
      <c r="B319" s="313">
        <v>4618</v>
      </c>
    </row>
    <row r="320" customHeight="1" spans="1:2">
      <c r="A320" s="355" t="s">
        <v>56</v>
      </c>
      <c r="B320" s="313">
        <v>224</v>
      </c>
    </row>
    <row r="321" customHeight="1" spans="1:2">
      <c r="A321" s="355" t="s">
        <v>57</v>
      </c>
      <c r="B321" s="313"/>
    </row>
    <row r="322" customHeight="1" spans="1:2">
      <c r="A322" s="355" t="s">
        <v>95</v>
      </c>
      <c r="B322" s="313">
        <v>774</v>
      </c>
    </row>
    <row r="323" customHeight="1" spans="1:2">
      <c r="A323" s="355" t="s">
        <v>243</v>
      </c>
      <c r="B323" s="313">
        <v>369</v>
      </c>
    </row>
    <row r="324" customHeight="1" spans="1:2">
      <c r="A324" s="355" t="s">
        <v>244</v>
      </c>
      <c r="B324" s="313"/>
    </row>
    <row r="325" customHeight="1" spans="1:2">
      <c r="A325" s="355" t="s">
        <v>245</v>
      </c>
      <c r="B325" s="313"/>
    </row>
    <row r="326" customHeight="1" spans="1:2">
      <c r="A326" s="355" t="s">
        <v>246</v>
      </c>
      <c r="B326" s="313"/>
    </row>
    <row r="327" customHeight="1" spans="1:2">
      <c r="A327" s="355" t="s">
        <v>64</v>
      </c>
      <c r="B327" s="313">
        <v>210</v>
      </c>
    </row>
    <row r="328" customHeight="1" spans="1:2">
      <c r="A328" s="355" t="s">
        <v>247</v>
      </c>
      <c r="B328" s="313">
        <v>4442</v>
      </c>
    </row>
    <row r="329" customHeight="1" spans="1:2">
      <c r="A329" s="293" t="s">
        <v>248</v>
      </c>
      <c r="B329" s="354">
        <v>0</v>
      </c>
    </row>
    <row r="330" customHeight="1" spans="1:2">
      <c r="A330" s="355" t="s">
        <v>55</v>
      </c>
      <c r="B330" s="313"/>
    </row>
    <row r="331" customHeight="1" spans="1:2">
      <c r="A331" s="355" t="s">
        <v>56</v>
      </c>
      <c r="B331" s="313"/>
    </row>
    <row r="332" customHeight="1" spans="1:2">
      <c r="A332" s="355" t="s">
        <v>57</v>
      </c>
      <c r="B332" s="313"/>
    </row>
    <row r="333" customHeight="1" spans="1:2">
      <c r="A333" s="355" t="s">
        <v>249</v>
      </c>
      <c r="B333" s="313"/>
    </row>
    <row r="334" customHeight="1" spans="1:2">
      <c r="A334" s="355" t="s">
        <v>64</v>
      </c>
      <c r="B334" s="313"/>
    </row>
    <row r="335" customHeight="1" spans="1:2">
      <c r="A335" s="355" t="s">
        <v>250</v>
      </c>
      <c r="B335" s="313"/>
    </row>
    <row r="336" customHeight="1" spans="1:2">
      <c r="A336" s="293" t="s">
        <v>251</v>
      </c>
      <c r="B336" s="354">
        <f>SUM(B337:B343)</f>
        <v>147</v>
      </c>
    </row>
    <row r="337" customHeight="1" spans="1:2">
      <c r="A337" s="355" t="s">
        <v>55</v>
      </c>
      <c r="B337" s="313">
        <v>147</v>
      </c>
    </row>
    <row r="338" customHeight="1" spans="1:2">
      <c r="A338" s="355" t="s">
        <v>56</v>
      </c>
      <c r="B338" s="313"/>
    </row>
    <row r="339" customHeight="1" spans="1:2">
      <c r="A339" s="355" t="s">
        <v>57</v>
      </c>
      <c r="B339" s="313"/>
    </row>
    <row r="340" customHeight="1" spans="1:2">
      <c r="A340" s="355" t="s">
        <v>252</v>
      </c>
      <c r="B340" s="313"/>
    </row>
    <row r="341" customHeight="1" spans="1:2">
      <c r="A341" s="355" t="s">
        <v>253</v>
      </c>
      <c r="B341" s="313"/>
    </row>
    <row r="342" customHeight="1" spans="1:2">
      <c r="A342" s="355" t="s">
        <v>64</v>
      </c>
      <c r="B342" s="313"/>
    </row>
    <row r="343" customHeight="1" spans="1:2">
      <c r="A343" s="355" t="s">
        <v>254</v>
      </c>
      <c r="B343" s="313"/>
    </row>
    <row r="344" customHeight="1" spans="1:2">
      <c r="A344" s="293" t="s">
        <v>255</v>
      </c>
      <c r="B344" s="354">
        <f>SUM(B345:B352)</f>
        <v>280</v>
      </c>
    </row>
    <row r="345" customHeight="1" spans="1:2">
      <c r="A345" s="355" t="s">
        <v>55</v>
      </c>
      <c r="B345" s="313">
        <v>280</v>
      </c>
    </row>
    <row r="346" customHeight="1" spans="1:2">
      <c r="A346" s="355" t="s">
        <v>56</v>
      </c>
      <c r="B346" s="313"/>
    </row>
    <row r="347" customHeight="1" spans="1:2">
      <c r="A347" s="355" t="s">
        <v>57</v>
      </c>
      <c r="B347" s="313"/>
    </row>
    <row r="348" customHeight="1" spans="1:2">
      <c r="A348" s="355" t="s">
        <v>256</v>
      </c>
      <c r="B348" s="313"/>
    </row>
    <row r="349" customHeight="1" spans="1:2">
      <c r="A349" s="355" t="s">
        <v>257</v>
      </c>
      <c r="B349" s="313"/>
    </row>
    <row r="350" customHeight="1" spans="1:2">
      <c r="A350" s="355" t="s">
        <v>258</v>
      </c>
      <c r="B350" s="313"/>
    </row>
    <row r="351" customHeight="1" spans="1:2">
      <c r="A351" s="355" t="s">
        <v>64</v>
      </c>
      <c r="B351" s="313"/>
    </row>
    <row r="352" customHeight="1" spans="1:2">
      <c r="A352" s="355" t="s">
        <v>259</v>
      </c>
      <c r="B352" s="313"/>
    </row>
    <row r="353" customHeight="1" spans="1:2">
      <c r="A353" s="293" t="s">
        <v>260</v>
      </c>
      <c r="B353" s="354">
        <f>SUM(B354:B366)</f>
        <v>1149</v>
      </c>
    </row>
    <row r="354" customHeight="1" spans="1:2">
      <c r="A354" s="355" t="s">
        <v>55</v>
      </c>
      <c r="B354" s="313">
        <v>733</v>
      </c>
    </row>
    <row r="355" customHeight="1" spans="1:2">
      <c r="A355" s="355" t="s">
        <v>56</v>
      </c>
      <c r="B355" s="313">
        <v>1</v>
      </c>
    </row>
    <row r="356" customHeight="1" spans="1:2">
      <c r="A356" s="355" t="s">
        <v>57</v>
      </c>
      <c r="B356" s="313"/>
    </row>
    <row r="357" customHeight="1" spans="1:2">
      <c r="A357" s="355" t="s">
        <v>261</v>
      </c>
      <c r="B357" s="313">
        <v>149</v>
      </c>
    </row>
    <row r="358" customHeight="1" spans="1:2">
      <c r="A358" s="355" t="s">
        <v>262</v>
      </c>
      <c r="B358" s="313">
        <v>31</v>
      </c>
    </row>
    <row r="359" customHeight="1" spans="1:2">
      <c r="A359" s="355" t="s">
        <v>263</v>
      </c>
      <c r="B359" s="313"/>
    </row>
    <row r="360" customHeight="1" spans="1:2">
      <c r="A360" s="355" t="s">
        <v>264</v>
      </c>
      <c r="B360" s="313">
        <v>41</v>
      </c>
    </row>
    <row r="361" customHeight="1" spans="1:2">
      <c r="A361" s="355" t="s">
        <v>265</v>
      </c>
      <c r="B361" s="313"/>
    </row>
    <row r="362" customHeight="1" spans="1:2">
      <c r="A362" s="355" t="s">
        <v>266</v>
      </c>
      <c r="B362" s="313">
        <v>56</v>
      </c>
    </row>
    <row r="363" customHeight="1" spans="1:2">
      <c r="A363" s="355" t="s">
        <v>267</v>
      </c>
      <c r="B363" s="313">
        <v>32</v>
      </c>
    </row>
    <row r="364" customHeight="1" spans="1:2">
      <c r="A364" s="355" t="s">
        <v>95</v>
      </c>
      <c r="B364" s="313">
        <v>2</v>
      </c>
    </row>
    <row r="365" customHeight="1" spans="1:2">
      <c r="A365" s="355" t="s">
        <v>64</v>
      </c>
      <c r="B365" s="313">
        <v>104</v>
      </c>
    </row>
    <row r="366" customHeight="1" spans="1:2">
      <c r="A366" s="355" t="s">
        <v>268</v>
      </c>
      <c r="B366" s="313"/>
    </row>
    <row r="367" customHeight="1" spans="1:2">
      <c r="A367" s="293" t="s">
        <v>269</v>
      </c>
      <c r="B367" s="354">
        <v>0</v>
      </c>
    </row>
    <row r="368" customHeight="1" spans="1:2">
      <c r="A368" s="355" t="s">
        <v>55</v>
      </c>
      <c r="B368" s="313"/>
    </row>
    <row r="369" customHeight="1" spans="1:2">
      <c r="A369" s="355" t="s">
        <v>56</v>
      </c>
      <c r="B369" s="313"/>
    </row>
    <row r="370" customHeight="1" spans="1:2">
      <c r="A370" s="355" t="s">
        <v>57</v>
      </c>
      <c r="B370" s="313"/>
    </row>
    <row r="371" customHeight="1" spans="1:2">
      <c r="A371" s="355" t="s">
        <v>270</v>
      </c>
      <c r="B371" s="313"/>
    </row>
    <row r="372" customHeight="1" spans="1:2">
      <c r="A372" s="355" t="s">
        <v>271</v>
      </c>
      <c r="B372" s="313"/>
    </row>
    <row r="373" customHeight="1" spans="1:2">
      <c r="A373" s="355" t="s">
        <v>272</v>
      </c>
      <c r="B373" s="313"/>
    </row>
    <row r="374" customHeight="1" spans="1:2">
      <c r="A374" s="355" t="s">
        <v>95</v>
      </c>
      <c r="B374" s="313"/>
    </row>
    <row r="375" customHeight="1" spans="1:2">
      <c r="A375" s="355" t="s">
        <v>64</v>
      </c>
      <c r="B375" s="313"/>
    </row>
    <row r="376" customHeight="1" spans="1:2">
      <c r="A376" s="355" t="s">
        <v>273</v>
      </c>
      <c r="B376" s="313"/>
    </row>
    <row r="377" customHeight="1" spans="1:2">
      <c r="A377" s="293" t="s">
        <v>274</v>
      </c>
      <c r="B377" s="354">
        <v>0</v>
      </c>
    </row>
    <row r="378" customHeight="1" spans="1:2">
      <c r="A378" s="355" t="s">
        <v>55</v>
      </c>
      <c r="B378" s="313"/>
    </row>
    <row r="379" customHeight="1" spans="1:2">
      <c r="A379" s="355" t="s">
        <v>56</v>
      </c>
      <c r="B379" s="313"/>
    </row>
    <row r="380" customHeight="1" spans="1:2">
      <c r="A380" s="355" t="s">
        <v>57</v>
      </c>
      <c r="B380" s="313"/>
    </row>
    <row r="381" customHeight="1" spans="1:2">
      <c r="A381" s="355" t="s">
        <v>275</v>
      </c>
      <c r="B381" s="313"/>
    </row>
    <row r="382" customHeight="1" spans="1:2">
      <c r="A382" s="355" t="s">
        <v>276</v>
      </c>
      <c r="B382" s="313"/>
    </row>
    <row r="383" customHeight="1" spans="1:2">
      <c r="A383" s="355" t="s">
        <v>277</v>
      </c>
      <c r="B383" s="313"/>
    </row>
    <row r="384" customHeight="1" spans="1:2">
      <c r="A384" s="355" t="s">
        <v>95</v>
      </c>
      <c r="B384" s="313"/>
    </row>
    <row r="385" customHeight="1" spans="1:2">
      <c r="A385" s="355" t="s">
        <v>64</v>
      </c>
      <c r="B385" s="313"/>
    </row>
    <row r="386" customHeight="1" spans="1:2">
      <c r="A386" s="355" t="s">
        <v>278</v>
      </c>
      <c r="B386" s="313"/>
    </row>
    <row r="387" customHeight="1" spans="1:2">
      <c r="A387" s="293" t="s">
        <v>279</v>
      </c>
      <c r="B387" s="354"/>
    </row>
    <row r="388" customHeight="1" spans="1:2">
      <c r="A388" s="355" t="s">
        <v>55</v>
      </c>
      <c r="B388" s="313"/>
    </row>
    <row r="389" customHeight="1" spans="1:2">
      <c r="A389" s="355" t="s">
        <v>56</v>
      </c>
      <c r="B389" s="313"/>
    </row>
    <row r="390" customHeight="1" spans="1:2">
      <c r="A390" s="355" t="s">
        <v>57</v>
      </c>
      <c r="B390" s="313"/>
    </row>
    <row r="391" customHeight="1" spans="1:2">
      <c r="A391" s="355" t="s">
        <v>280</v>
      </c>
      <c r="B391" s="313"/>
    </row>
    <row r="392" customHeight="1" spans="1:2">
      <c r="A392" s="355" t="s">
        <v>281</v>
      </c>
      <c r="B392" s="313"/>
    </row>
    <row r="393" customHeight="1" spans="1:2">
      <c r="A393" s="355" t="s">
        <v>64</v>
      </c>
      <c r="B393" s="313"/>
    </row>
    <row r="394" customHeight="1" spans="1:2">
      <c r="A394" s="355" t="s">
        <v>282</v>
      </c>
      <c r="B394" s="313"/>
    </row>
    <row r="395" customHeight="1" spans="1:2">
      <c r="A395" s="293" t="s">
        <v>283</v>
      </c>
      <c r="B395" s="354"/>
    </row>
    <row r="396" customHeight="1" spans="1:2">
      <c r="A396" s="355" t="s">
        <v>55</v>
      </c>
      <c r="B396" s="313"/>
    </row>
    <row r="397" customHeight="1" spans="1:2">
      <c r="A397" s="355" t="s">
        <v>56</v>
      </c>
      <c r="B397" s="313"/>
    </row>
    <row r="398" customHeight="1" spans="1:2">
      <c r="A398" s="355" t="s">
        <v>95</v>
      </c>
      <c r="B398" s="313"/>
    </row>
    <row r="399" customHeight="1" spans="1:2">
      <c r="A399" s="355" t="s">
        <v>284</v>
      </c>
      <c r="B399" s="313"/>
    </row>
    <row r="400" customHeight="1" spans="1:2">
      <c r="A400" s="355" t="s">
        <v>285</v>
      </c>
      <c r="B400" s="313"/>
    </row>
    <row r="401" customHeight="1" spans="1:2">
      <c r="A401" s="293" t="s">
        <v>286</v>
      </c>
      <c r="B401" s="354">
        <f>SUM(B402:B403)</f>
        <v>9</v>
      </c>
    </row>
    <row r="402" customHeight="1" spans="1:2">
      <c r="A402" s="355" t="s">
        <v>287</v>
      </c>
      <c r="B402" s="354"/>
    </row>
    <row r="403" customHeight="1" spans="1:2">
      <c r="A403" s="355" t="s">
        <v>288</v>
      </c>
      <c r="B403" s="313">
        <v>9</v>
      </c>
    </row>
    <row r="404" customHeight="1" spans="1:2">
      <c r="A404" s="293" t="s">
        <v>289</v>
      </c>
      <c r="B404" s="354">
        <f>SUM(B405,B410,B417,B423,B429,B433,B437,B441,B447,B454)</f>
        <v>80532</v>
      </c>
    </row>
    <row r="405" customHeight="1" spans="1:2">
      <c r="A405" s="293" t="s">
        <v>290</v>
      </c>
      <c r="B405" s="354">
        <f>SUM(B406:B409)</f>
        <v>732</v>
      </c>
    </row>
    <row r="406" customHeight="1" spans="1:2">
      <c r="A406" s="355" t="s">
        <v>55</v>
      </c>
      <c r="B406" s="313">
        <v>276</v>
      </c>
    </row>
    <row r="407" customHeight="1" spans="1:2">
      <c r="A407" s="355" t="s">
        <v>56</v>
      </c>
      <c r="B407" s="313">
        <v>2</v>
      </c>
    </row>
    <row r="408" customHeight="1" spans="1:2">
      <c r="A408" s="355" t="s">
        <v>57</v>
      </c>
      <c r="B408" s="313"/>
    </row>
    <row r="409" customHeight="1" spans="1:2">
      <c r="A409" s="355" t="s">
        <v>291</v>
      </c>
      <c r="B409" s="313">
        <v>454</v>
      </c>
    </row>
    <row r="410" customHeight="1" spans="1:2">
      <c r="A410" s="293" t="s">
        <v>292</v>
      </c>
      <c r="B410" s="354">
        <f>SUM(B411:B416)</f>
        <v>71552</v>
      </c>
    </row>
    <row r="411" customHeight="1" spans="1:2">
      <c r="A411" s="355" t="s">
        <v>293</v>
      </c>
      <c r="B411" s="313">
        <v>6489</v>
      </c>
    </row>
    <row r="412" customHeight="1" spans="1:2">
      <c r="A412" s="355" t="s">
        <v>294</v>
      </c>
      <c r="B412" s="313">
        <v>35507</v>
      </c>
    </row>
    <row r="413" customHeight="1" spans="1:2">
      <c r="A413" s="355" t="s">
        <v>295</v>
      </c>
      <c r="B413" s="313">
        <v>21841</v>
      </c>
    </row>
    <row r="414" customHeight="1" spans="1:2">
      <c r="A414" s="355" t="s">
        <v>296</v>
      </c>
      <c r="B414" s="313">
        <v>7565</v>
      </c>
    </row>
    <row r="415" customHeight="1" spans="1:2">
      <c r="A415" s="355" t="s">
        <v>297</v>
      </c>
      <c r="B415" s="313"/>
    </row>
    <row r="416" customHeight="1" spans="1:2">
      <c r="A416" s="355" t="s">
        <v>298</v>
      </c>
      <c r="B416" s="313">
        <v>150</v>
      </c>
    </row>
    <row r="417" customHeight="1" spans="1:2">
      <c r="A417" s="293" t="s">
        <v>299</v>
      </c>
      <c r="B417" s="354">
        <f>SUM(B418:B422)</f>
        <v>4894</v>
      </c>
    </row>
    <row r="418" customHeight="1" spans="1:2">
      <c r="A418" s="355" t="s">
        <v>300</v>
      </c>
      <c r="B418" s="357"/>
    </row>
    <row r="419" customHeight="1" spans="1:2">
      <c r="A419" s="355" t="s">
        <v>301</v>
      </c>
      <c r="B419" s="313">
        <v>4821</v>
      </c>
    </row>
    <row r="420" customHeight="1" spans="1:2">
      <c r="A420" s="355" t="s">
        <v>302</v>
      </c>
      <c r="B420" s="313"/>
    </row>
    <row r="421" customHeight="1" spans="1:2">
      <c r="A421" s="355" t="s">
        <v>303</v>
      </c>
      <c r="B421" s="313"/>
    </row>
    <row r="422" customHeight="1" spans="1:2">
      <c r="A422" s="355" t="s">
        <v>304</v>
      </c>
      <c r="B422" s="313">
        <v>73</v>
      </c>
    </row>
    <row r="423" customHeight="1" spans="1:2">
      <c r="A423" s="293" t="s">
        <v>305</v>
      </c>
      <c r="B423" s="354"/>
    </row>
    <row r="424" customHeight="1" spans="1:2">
      <c r="A424" s="355" t="s">
        <v>306</v>
      </c>
      <c r="B424" s="313"/>
    </row>
    <row r="425" customHeight="1" spans="1:2">
      <c r="A425" s="355" t="s">
        <v>307</v>
      </c>
      <c r="B425" s="313"/>
    </row>
    <row r="426" customHeight="1" spans="1:2">
      <c r="A426" s="355" t="s">
        <v>308</v>
      </c>
      <c r="B426" s="313"/>
    </row>
    <row r="427" customHeight="1" spans="1:2">
      <c r="A427" s="355" t="s">
        <v>309</v>
      </c>
      <c r="B427" s="313"/>
    </row>
    <row r="428" customHeight="1" spans="1:2">
      <c r="A428" s="355" t="s">
        <v>310</v>
      </c>
      <c r="B428" s="313"/>
    </row>
    <row r="429" customHeight="1" spans="1:2">
      <c r="A429" s="293" t="s">
        <v>311</v>
      </c>
      <c r="B429" s="354">
        <f>SUM(B430:B432)</f>
        <v>86</v>
      </c>
    </row>
    <row r="430" customHeight="1" spans="1:2">
      <c r="A430" s="355" t="s">
        <v>312</v>
      </c>
      <c r="B430" s="313">
        <v>86</v>
      </c>
    </row>
    <row r="431" customHeight="1" spans="1:2">
      <c r="A431" s="355" t="s">
        <v>313</v>
      </c>
      <c r="B431" s="313"/>
    </row>
    <row r="432" customHeight="1" spans="1:2">
      <c r="A432" s="355" t="s">
        <v>314</v>
      </c>
      <c r="B432" s="313"/>
    </row>
    <row r="433" customHeight="1" spans="1:2">
      <c r="A433" s="293" t="s">
        <v>315</v>
      </c>
      <c r="B433" s="354"/>
    </row>
    <row r="434" customHeight="1" spans="1:2">
      <c r="A434" s="355" t="s">
        <v>316</v>
      </c>
      <c r="B434" s="313"/>
    </row>
    <row r="435" customHeight="1" spans="1:2">
      <c r="A435" s="355" t="s">
        <v>317</v>
      </c>
      <c r="B435" s="313"/>
    </row>
    <row r="436" customHeight="1" spans="1:2">
      <c r="A436" s="355" t="s">
        <v>318</v>
      </c>
      <c r="B436" s="313"/>
    </row>
    <row r="437" customHeight="1" spans="1:2">
      <c r="A437" s="293" t="s">
        <v>319</v>
      </c>
      <c r="B437" s="354">
        <f>SUM(B438:B440)</f>
        <v>874</v>
      </c>
    </row>
    <row r="438" customHeight="1" spans="1:2">
      <c r="A438" s="355" t="s">
        <v>320</v>
      </c>
      <c r="B438" s="313">
        <v>874</v>
      </c>
    </row>
    <row r="439" customHeight="1" spans="1:2">
      <c r="A439" s="355" t="s">
        <v>321</v>
      </c>
      <c r="B439" s="313"/>
    </row>
    <row r="440" customHeight="1" spans="1:2">
      <c r="A440" s="355" t="s">
        <v>322</v>
      </c>
      <c r="B440" s="313"/>
    </row>
    <row r="441" customHeight="1" spans="1:2">
      <c r="A441" s="293" t="s">
        <v>323</v>
      </c>
      <c r="B441" s="354">
        <f>SUM(B442:B446)</f>
        <v>814</v>
      </c>
    </row>
    <row r="442" customHeight="1" spans="1:2">
      <c r="A442" s="355" t="s">
        <v>324</v>
      </c>
      <c r="B442" s="313">
        <v>580</v>
      </c>
    </row>
    <row r="443" customHeight="1" spans="1:2">
      <c r="A443" s="355" t="s">
        <v>325</v>
      </c>
      <c r="B443" s="313">
        <v>234</v>
      </c>
    </row>
    <row r="444" customHeight="1" spans="1:2">
      <c r="A444" s="355" t="s">
        <v>326</v>
      </c>
      <c r="B444" s="313"/>
    </row>
    <row r="445" customHeight="1" spans="1:2">
      <c r="A445" s="355" t="s">
        <v>327</v>
      </c>
      <c r="B445" s="313"/>
    </row>
    <row r="446" customHeight="1" spans="1:2">
      <c r="A446" s="355" t="s">
        <v>328</v>
      </c>
      <c r="B446" s="313"/>
    </row>
    <row r="447" customHeight="1" spans="1:2">
      <c r="A447" s="293" t="s">
        <v>329</v>
      </c>
      <c r="B447" s="354">
        <f>SUM(B448:B453)</f>
        <v>1564</v>
      </c>
    </row>
    <row r="448" customHeight="1" spans="1:2">
      <c r="A448" s="355" t="s">
        <v>330</v>
      </c>
      <c r="B448" s="313">
        <v>1500</v>
      </c>
    </row>
    <row r="449" customHeight="1" spans="1:2">
      <c r="A449" s="355" t="s">
        <v>331</v>
      </c>
      <c r="B449" s="313">
        <v>62</v>
      </c>
    </row>
    <row r="450" customHeight="1" spans="1:2">
      <c r="A450" s="355" t="s">
        <v>332</v>
      </c>
      <c r="B450" s="313"/>
    </row>
    <row r="451" customHeight="1" spans="1:2">
      <c r="A451" s="355" t="s">
        <v>333</v>
      </c>
      <c r="B451" s="313"/>
    </row>
    <row r="452" customHeight="1" spans="1:2">
      <c r="A452" s="355" t="s">
        <v>334</v>
      </c>
      <c r="B452" s="313"/>
    </row>
    <row r="453" customHeight="1" spans="1:2">
      <c r="A453" s="355" t="s">
        <v>335</v>
      </c>
      <c r="B453" s="313">
        <v>2</v>
      </c>
    </row>
    <row r="454" customHeight="1" spans="1:2">
      <c r="A454" s="293" t="s">
        <v>336</v>
      </c>
      <c r="B454" s="354">
        <f>SUM(B455)</f>
        <v>16</v>
      </c>
    </row>
    <row r="455" customHeight="1" spans="1:2">
      <c r="A455" s="355" t="s">
        <v>337</v>
      </c>
      <c r="B455" s="313">
        <v>16</v>
      </c>
    </row>
    <row r="456" customHeight="1" spans="1:2">
      <c r="A456" s="293" t="s">
        <v>338</v>
      </c>
      <c r="B456" s="354">
        <f>SUM(B457,B462,B471,B477,B482,B487,B492,B499,B503,B507)</f>
        <v>216</v>
      </c>
    </row>
    <row r="457" customHeight="1" spans="1:2">
      <c r="A457" s="293" t="s">
        <v>339</v>
      </c>
      <c r="B457" s="354">
        <f>SUM(B458:B461)</f>
        <v>63</v>
      </c>
    </row>
    <row r="458" customHeight="1" spans="1:2">
      <c r="A458" s="355" t="s">
        <v>55</v>
      </c>
      <c r="B458" s="313">
        <v>61</v>
      </c>
    </row>
    <row r="459" customHeight="1" spans="1:2">
      <c r="A459" s="355" t="s">
        <v>56</v>
      </c>
      <c r="B459" s="313"/>
    </row>
    <row r="460" customHeight="1" spans="1:2">
      <c r="A460" s="355" t="s">
        <v>57</v>
      </c>
      <c r="B460" s="313"/>
    </row>
    <row r="461" customHeight="1" spans="1:2">
      <c r="A461" s="355" t="s">
        <v>340</v>
      </c>
      <c r="B461" s="313">
        <v>2</v>
      </c>
    </row>
    <row r="462" customHeight="1" spans="1:2">
      <c r="A462" s="293" t="s">
        <v>341</v>
      </c>
      <c r="B462" s="354"/>
    </row>
    <row r="463" customHeight="1" spans="1:2">
      <c r="A463" s="355" t="s">
        <v>342</v>
      </c>
      <c r="B463" s="313"/>
    </row>
    <row r="464" customHeight="1" spans="1:2">
      <c r="A464" s="355" t="s">
        <v>343</v>
      </c>
      <c r="B464" s="313"/>
    </row>
    <row r="465" customHeight="1" spans="1:2">
      <c r="A465" s="355" t="s">
        <v>344</v>
      </c>
      <c r="B465" s="313"/>
    </row>
    <row r="466" customHeight="1" spans="1:2">
      <c r="A466" s="355" t="s">
        <v>345</v>
      </c>
      <c r="B466" s="313"/>
    </row>
    <row r="467" customHeight="1" spans="1:2">
      <c r="A467" s="355" t="s">
        <v>346</v>
      </c>
      <c r="B467" s="313"/>
    </row>
    <row r="468" customHeight="1" spans="1:2">
      <c r="A468" s="355" t="s">
        <v>347</v>
      </c>
      <c r="B468" s="313"/>
    </row>
    <row r="469" customHeight="1" spans="1:2">
      <c r="A469" s="355" t="s">
        <v>348</v>
      </c>
      <c r="B469" s="313"/>
    </row>
    <row r="470" customHeight="1" spans="1:2">
      <c r="A470" s="355" t="s">
        <v>349</v>
      </c>
      <c r="B470" s="313"/>
    </row>
    <row r="471" customHeight="1" spans="1:2">
      <c r="A471" s="293" t="s">
        <v>350</v>
      </c>
      <c r="B471" s="354"/>
    </row>
    <row r="472" customHeight="1" spans="1:2">
      <c r="A472" s="355" t="s">
        <v>342</v>
      </c>
      <c r="B472" s="313"/>
    </row>
    <row r="473" customHeight="1" spans="1:2">
      <c r="A473" s="355" t="s">
        <v>351</v>
      </c>
      <c r="B473" s="313"/>
    </row>
    <row r="474" customHeight="1" spans="1:2">
      <c r="A474" s="355" t="s">
        <v>352</v>
      </c>
      <c r="B474" s="313"/>
    </row>
    <row r="475" customHeight="1" spans="1:2">
      <c r="A475" s="355" t="s">
        <v>353</v>
      </c>
      <c r="B475" s="313"/>
    </row>
    <row r="476" customHeight="1" spans="1:2">
      <c r="A476" s="355" t="s">
        <v>354</v>
      </c>
      <c r="B476" s="313"/>
    </row>
    <row r="477" customHeight="1" spans="1:2">
      <c r="A477" s="293" t="s">
        <v>355</v>
      </c>
      <c r="B477" s="354"/>
    </row>
    <row r="478" customHeight="1" spans="1:2">
      <c r="A478" s="355" t="s">
        <v>342</v>
      </c>
      <c r="B478" s="313"/>
    </row>
    <row r="479" customHeight="1" spans="1:2">
      <c r="A479" s="355" t="s">
        <v>356</v>
      </c>
      <c r="B479" s="313"/>
    </row>
    <row r="480" customHeight="1" spans="1:2">
      <c r="A480" s="355" t="s">
        <v>357</v>
      </c>
      <c r="B480" s="313"/>
    </row>
    <row r="481" customHeight="1" spans="1:2">
      <c r="A481" s="355" t="s">
        <v>358</v>
      </c>
      <c r="B481" s="313"/>
    </row>
    <row r="482" customHeight="1" spans="1:2">
      <c r="A482" s="293" t="s">
        <v>359</v>
      </c>
      <c r="B482" s="354"/>
    </row>
    <row r="483" customHeight="1" spans="1:2">
      <c r="A483" s="355" t="s">
        <v>342</v>
      </c>
      <c r="B483" s="313"/>
    </row>
    <row r="484" customHeight="1" spans="1:2">
      <c r="A484" s="355" t="s">
        <v>360</v>
      </c>
      <c r="B484" s="313"/>
    </row>
    <row r="485" customHeight="1" spans="1:2">
      <c r="A485" s="355" t="s">
        <v>361</v>
      </c>
      <c r="B485" s="313"/>
    </row>
    <row r="486" customHeight="1" spans="1:2">
      <c r="A486" s="355" t="s">
        <v>362</v>
      </c>
      <c r="B486" s="313"/>
    </row>
    <row r="487" customHeight="1" spans="1:2">
      <c r="A487" s="293" t="s">
        <v>363</v>
      </c>
      <c r="B487" s="354"/>
    </row>
    <row r="488" customHeight="1" spans="1:2">
      <c r="A488" s="355" t="s">
        <v>364</v>
      </c>
      <c r="B488" s="313"/>
    </row>
    <row r="489" customHeight="1" spans="1:2">
      <c r="A489" s="355" t="s">
        <v>365</v>
      </c>
      <c r="B489" s="313"/>
    </row>
    <row r="490" customHeight="1" spans="1:2">
      <c r="A490" s="355" t="s">
        <v>366</v>
      </c>
      <c r="B490" s="313"/>
    </row>
    <row r="491" customHeight="1" spans="1:2">
      <c r="A491" s="355" t="s">
        <v>367</v>
      </c>
      <c r="B491" s="313"/>
    </row>
    <row r="492" customHeight="1" spans="1:2">
      <c r="A492" s="293" t="s">
        <v>368</v>
      </c>
      <c r="B492" s="354">
        <f>SUM(B493:B498)</f>
        <v>153</v>
      </c>
    </row>
    <row r="493" customHeight="1" spans="1:2">
      <c r="A493" s="355" t="s">
        <v>342</v>
      </c>
      <c r="B493" s="313">
        <v>83</v>
      </c>
    </row>
    <row r="494" customHeight="1" spans="1:2">
      <c r="A494" s="355" t="s">
        <v>369</v>
      </c>
      <c r="B494" s="313">
        <v>43</v>
      </c>
    </row>
    <row r="495" customHeight="1" spans="1:2">
      <c r="A495" s="355" t="s">
        <v>370</v>
      </c>
      <c r="B495" s="313"/>
    </row>
    <row r="496" customHeight="1" spans="1:2">
      <c r="A496" s="355" t="s">
        <v>371</v>
      </c>
      <c r="B496" s="313"/>
    </row>
    <row r="497" customHeight="1" spans="1:2">
      <c r="A497" s="355" t="s">
        <v>372</v>
      </c>
      <c r="B497" s="313">
        <v>5</v>
      </c>
    </row>
    <row r="498" customHeight="1" spans="1:2">
      <c r="A498" s="355" t="s">
        <v>373</v>
      </c>
      <c r="B498" s="313">
        <v>22</v>
      </c>
    </row>
    <row r="499" customHeight="1" spans="1:2">
      <c r="A499" s="293" t="s">
        <v>374</v>
      </c>
      <c r="B499" s="354"/>
    </row>
    <row r="500" customHeight="1" spans="1:2">
      <c r="A500" s="355" t="s">
        <v>375</v>
      </c>
      <c r="B500" s="313"/>
    </row>
    <row r="501" customHeight="1" spans="1:2">
      <c r="A501" s="355" t="s">
        <v>376</v>
      </c>
      <c r="B501" s="313"/>
    </row>
    <row r="502" customHeight="1" spans="1:2">
      <c r="A502" s="355" t="s">
        <v>377</v>
      </c>
      <c r="B502" s="313"/>
    </row>
    <row r="503" customHeight="1" spans="1:2">
      <c r="A503" s="293" t="s">
        <v>378</v>
      </c>
      <c r="B503" s="354"/>
    </row>
    <row r="504" customHeight="1" spans="1:2">
      <c r="A504" s="355" t="s">
        <v>379</v>
      </c>
      <c r="B504" s="313"/>
    </row>
    <row r="505" customHeight="1" spans="1:2">
      <c r="A505" s="355" t="s">
        <v>380</v>
      </c>
      <c r="B505" s="313"/>
    </row>
    <row r="506" customHeight="1" spans="1:2">
      <c r="A506" s="355" t="s">
        <v>381</v>
      </c>
      <c r="B506" s="313"/>
    </row>
    <row r="507" customHeight="1" spans="1:2">
      <c r="A507" s="293" t="s">
        <v>382</v>
      </c>
      <c r="B507" s="354"/>
    </row>
    <row r="508" customHeight="1" spans="1:2">
      <c r="A508" s="355" t="s">
        <v>383</v>
      </c>
      <c r="B508" s="313"/>
    </row>
    <row r="509" customHeight="1" spans="1:2">
      <c r="A509" s="355" t="s">
        <v>384</v>
      </c>
      <c r="B509" s="313"/>
    </row>
    <row r="510" customHeight="1" spans="1:2">
      <c r="A510" s="355" t="s">
        <v>385</v>
      </c>
      <c r="B510" s="313"/>
    </row>
    <row r="511" customHeight="1" spans="1:2">
      <c r="A511" s="355" t="s">
        <v>386</v>
      </c>
      <c r="B511" s="313"/>
    </row>
    <row r="512" customHeight="1" spans="1:2">
      <c r="A512" s="293" t="s">
        <v>387</v>
      </c>
      <c r="B512" s="354">
        <f>SUM(B513,B529,B537,B548,B557,B565)</f>
        <v>2612</v>
      </c>
    </row>
    <row r="513" customHeight="1" spans="1:2">
      <c r="A513" s="293" t="s">
        <v>388</v>
      </c>
      <c r="B513" s="354">
        <f>SUM(B514:B528)</f>
        <v>1532</v>
      </c>
    </row>
    <row r="514" customHeight="1" spans="1:2">
      <c r="A514" s="355" t="s">
        <v>55</v>
      </c>
      <c r="B514" s="313">
        <v>224</v>
      </c>
    </row>
    <row r="515" customHeight="1" spans="1:2">
      <c r="A515" s="355" t="s">
        <v>56</v>
      </c>
      <c r="B515" s="313"/>
    </row>
    <row r="516" customHeight="1" spans="1:2">
      <c r="A516" s="355" t="s">
        <v>57</v>
      </c>
      <c r="B516" s="313"/>
    </row>
    <row r="517" customHeight="1" spans="1:2">
      <c r="A517" s="355" t="s">
        <v>389</v>
      </c>
      <c r="B517" s="313">
        <v>49</v>
      </c>
    </row>
    <row r="518" customHeight="1" spans="1:2">
      <c r="A518" s="355" t="s">
        <v>390</v>
      </c>
      <c r="B518" s="313">
        <v>84</v>
      </c>
    </row>
    <row r="519" customHeight="1" spans="1:2">
      <c r="A519" s="355" t="s">
        <v>391</v>
      </c>
      <c r="B519" s="313"/>
    </row>
    <row r="520" customHeight="1" spans="1:2">
      <c r="A520" s="355" t="s">
        <v>392</v>
      </c>
      <c r="B520" s="313">
        <v>30</v>
      </c>
    </row>
    <row r="521" customHeight="1" spans="1:2">
      <c r="A521" s="355" t="s">
        <v>393</v>
      </c>
      <c r="B521" s="313"/>
    </row>
    <row r="522" customHeight="1" spans="1:2">
      <c r="A522" s="355" t="s">
        <v>394</v>
      </c>
      <c r="B522" s="313">
        <v>400</v>
      </c>
    </row>
    <row r="523" customHeight="1" spans="1:2">
      <c r="A523" s="355" t="s">
        <v>395</v>
      </c>
      <c r="B523" s="313"/>
    </row>
    <row r="524" customHeight="1" spans="1:2">
      <c r="A524" s="355" t="s">
        <v>396</v>
      </c>
      <c r="B524" s="313">
        <v>11</v>
      </c>
    </row>
    <row r="525" customHeight="1" spans="1:2">
      <c r="A525" s="355" t="s">
        <v>397</v>
      </c>
      <c r="B525" s="313">
        <v>10</v>
      </c>
    </row>
    <row r="526" customHeight="1" spans="1:2">
      <c r="A526" s="355" t="s">
        <v>398</v>
      </c>
      <c r="B526" s="313">
        <v>24</v>
      </c>
    </row>
    <row r="527" customHeight="1" spans="1:2">
      <c r="A527" s="355" t="s">
        <v>399</v>
      </c>
      <c r="B527" s="313"/>
    </row>
    <row r="528" customHeight="1" spans="1:2">
      <c r="A528" s="355" t="s">
        <v>400</v>
      </c>
      <c r="B528" s="313">
        <v>700</v>
      </c>
    </row>
    <row r="529" customHeight="1" spans="1:2">
      <c r="A529" s="293" t="s">
        <v>401</v>
      </c>
      <c r="B529" s="354">
        <f>SUM(B530:B536)</f>
        <v>217</v>
      </c>
    </row>
    <row r="530" customHeight="1" spans="1:2">
      <c r="A530" s="355" t="s">
        <v>55</v>
      </c>
      <c r="B530" s="313"/>
    </row>
    <row r="531" customHeight="1" spans="1:2">
      <c r="A531" s="355" t="s">
        <v>56</v>
      </c>
      <c r="B531" s="313"/>
    </row>
    <row r="532" customHeight="1" spans="1:2">
      <c r="A532" s="355" t="s">
        <v>57</v>
      </c>
      <c r="B532" s="313"/>
    </row>
    <row r="533" customHeight="1" spans="1:2">
      <c r="A533" s="355" t="s">
        <v>402</v>
      </c>
      <c r="B533" s="313">
        <v>60</v>
      </c>
    </row>
    <row r="534" customHeight="1" spans="1:2">
      <c r="A534" s="355" t="s">
        <v>403</v>
      </c>
      <c r="B534" s="313">
        <v>157</v>
      </c>
    </row>
    <row r="535" customHeight="1" spans="1:2">
      <c r="A535" s="355" t="s">
        <v>404</v>
      </c>
      <c r="B535" s="313"/>
    </row>
    <row r="536" customHeight="1" spans="1:2">
      <c r="A536" s="355" t="s">
        <v>405</v>
      </c>
      <c r="B536" s="313"/>
    </row>
    <row r="537" customHeight="1" spans="1:2">
      <c r="A537" s="293" t="s">
        <v>406</v>
      </c>
      <c r="B537" s="354">
        <f>SUM(B538:B547)</f>
        <v>35</v>
      </c>
    </row>
    <row r="538" customHeight="1" spans="1:2">
      <c r="A538" s="355" t="s">
        <v>55</v>
      </c>
      <c r="B538" s="313"/>
    </row>
    <row r="539" customHeight="1" spans="1:2">
      <c r="A539" s="355" t="s">
        <v>56</v>
      </c>
      <c r="B539" s="313"/>
    </row>
    <row r="540" customHeight="1" spans="1:2">
      <c r="A540" s="355" t="s">
        <v>57</v>
      </c>
      <c r="B540" s="313"/>
    </row>
    <row r="541" customHeight="1" spans="1:2">
      <c r="A541" s="355" t="s">
        <v>407</v>
      </c>
      <c r="B541" s="313"/>
    </row>
    <row r="542" customHeight="1" spans="1:2">
      <c r="A542" s="355" t="s">
        <v>408</v>
      </c>
      <c r="B542" s="313"/>
    </row>
    <row r="543" customHeight="1" spans="1:2">
      <c r="A543" s="355" t="s">
        <v>409</v>
      </c>
      <c r="B543" s="313"/>
    </row>
    <row r="544" customHeight="1" spans="1:2">
      <c r="A544" s="355" t="s">
        <v>410</v>
      </c>
      <c r="B544" s="313">
        <v>10</v>
      </c>
    </row>
    <row r="545" customHeight="1" spans="1:2">
      <c r="A545" s="355" t="s">
        <v>411</v>
      </c>
      <c r="B545" s="313">
        <v>25</v>
      </c>
    </row>
    <row r="546" customHeight="1" spans="1:2">
      <c r="A546" s="355" t="s">
        <v>412</v>
      </c>
      <c r="B546" s="313"/>
    </row>
    <row r="547" customHeight="1" spans="1:2">
      <c r="A547" s="355" t="s">
        <v>413</v>
      </c>
      <c r="B547" s="313"/>
    </row>
    <row r="548" customHeight="1" spans="1:2">
      <c r="A548" s="293" t="s">
        <v>414</v>
      </c>
      <c r="B548" s="354"/>
    </row>
    <row r="549" customHeight="1" spans="1:2">
      <c r="A549" s="355" t="s">
        <v>55</v>
      </c>
      <c r="B549" s="313"/>
    </row>
    <row r="550" customHeight="1" spans="1:2">
      <c r="A550" s="355" t="s">
        <v>56</v>
      </c>
      <c r="B550" s="313"/>
    </row>
    <row r="551" customHeight="1" spans="1:2">
      <c r="A551" s="355" t="s">
        <v>57</v>
      </c>
      <c r="B551" s="313"/>
    </row>
    <row r="552" customHeight="1" spans="1:2">
      <c r="A552" s="355" t="s">
        <v>415</v>
      </c>
      <c r="B552" s="313"/>
    </row>
    <row r="553" customHeight="1" spans="1:2">
      <c r="A553" s="355" t="s">
        <v>416</v>
      </c>
      <c r="B553" s="313"/>
    </row>
    <row r="554" customHeight="1" spans="1:2">
      <c r="A554" s="355" t="s">
        <v>417</v>
      </c>
      <c r="B554" s="313"/>
    </row>
    <row r="555" customHeight="1" spans="1:2">
      <c r="A555" s="355" t="s">
        <v>418</v>
      </c>
      <c r="B555" s="313"/>
    </row>
    <row r="556" customHeight="1" spans="1:2">
      <c r="A556" s="355" t="s">
        <v>419</v>
      </c>
      <c r="B556" s="313"/>
    </row>
    <row r="557" customHeight="1" spans="1:2">
      <c r="A557" s="293" t="s">
        <v>420</v>
      </c>
      <c r="B557" s="354">
        <f>SUM(B558:B564)</f>
        <v>823</v>
      </c>
    </row>
    <row r="558" customHeight="1" spans="1:2">
      <c r="A558" s="355" t="s">
        <v>55</v>
      </c>
      <c r="B558" s="313"/>
    </row>
    <row r="559" customHeight="1" spans="1:2">
      <c r="A559" s="355" t="s">
        <v>56</v>
      </c>
      <c r="B559" s="313"/>
    </row>
    <row r="560" customHeight="1" spans="1:2">
      <c r="A560" s="355" t="s">
        <v>57</v>
      </c>
      <c r="B560" s="313"/>
    </row>
    <row r="561" customHeight="1" spans="1:2">
      <c r="A561" s="355" t="s">
        <v>421</v>
      </c>
      <c r="B561" s="313"/>
    </row>
    <row r="562" customHeight="1" spans="1:2">
      <c r="A562" s="355" t="s">
        <v>422</v>
      </c>
      <c r="B562" s="313"/>
    </row>
    <row r="563" customHeight="1" spans="1:2">
      <c r="A563" s="355" t="s">
        <v>423</v>
      </c>
      <c r="B563" s="313">
        <v>580</v>
      </c>
    </row>
    <row r="564" customHeight="1" spans="1:2">
      <c r="A564" s="355" t="s">
        <v>424</v>
      </c>
      <c r="B564" s="313">
        <v>243</v>
      </c>
    </row>
    <row r="565" customHeight="1" spans="1:2">
      <c r="A565" s="293" t="s">
        <v>425</v>
      </c>
      <c r="B565" s="354">
        <f>SUM(B566:B567)</f>
        <v>5</v>
      </c>
    </row>
    <row r="566" customHeight="1" spans="1:2">
      <c r="A566" s="355" t="s">
        <v>426</v>
      </c>
      <c r="B566" s="313"/>
    </row>
    <row r="567" customHeight="1" spans="1:2">
      <c r="A567" s="355" t="s">
        <v>427</v>
      </c>
      <c r="B567" s="313">
        <v>5</v>
      </c>
    </row>
    <row r="568" customHeight="1" spans="1:2">
      <c r="A568" s="293" t="s">
        <v>428</v>
      </c>
      <c r="B568" s="354">
        <f>SUM(B569,B588,B596,B598,B607,B611,B621,B630,B637,B645,B654,B660,B663,B666,B669,B672,B675,B679,B683,B692,B695)</f>
        <v>45693</v>
      </c>
    </row>
    <row r="569" customHeight="1" spans="1:2">
      <c r="A569" s="293" t="s">
        <v>429</v>
      </c>
      <c r="B569" s="354">
        <f>SUM(B570:B587)</f>
        <v>4882</v>
      </c>
    </row>
    <row r="570" customHeight="1" spans="1:2">
      <c r="A570" s="355" t="s">
        <v>55</v>
      </c>
      <c r="B570" s="313">
        <v>330</v>
      </c>
    </row>
    <row r="571" customHeight="1" spans="1:2">
      <c r="A571" s="355" t="s">
        <v>56</v>
      </c>
      <c r="B571" s="313"/>
    </row>
    <row r="572" customHeight="1" spans="1:2">
      <c r="A572" s="355" t="s">
        <v>57</v>
      </c>
      <c r="B572" s="313"/>
    </row>
    <row r="573" customHeight="1" spans="1:2">
      <c r="A573" s="355" t="s">
        <v>430</v>
      </c>
      <c r="B573" s="313"/>
    </row>
    <row r="574" customHeight="1" spans="1:2">
      <c r="A574" s="355" t="s">
        <v>431</v>
      </c>
      <c r="B574" s="313"/>
    </row>
    <row r="575" customHeight="1" spans="1:2">
      <c r="A575" s="355" t="s">
        <v>432</v>
      </c>
      <c r="B575" s="313">
        <v>207</v>
      </c>
    </row>
    <row r="576" customHeight="1" spans="1:2">
      <c r="A576" s="355" t="s">
        <v>433</v>
      </c>
      <c r="B576" s="313"/>
    </row>
    <row r="577" customHeight="1" spans="1:2">
      <c r="A577" s="355" t="s">
        <v>95</v>
      </c>
      <c r="B577" s="313"/>
    </row>
    <row r="578" customHeight="1" spans="1:2">
      <c r="A578" s="355" t="s">
        <v>434</v>
      </c>
      <c r="B578" s="313">
        <v>650</v>
      </c>
    </row>
    <row r="579" customHeight="1" spans="1:2">
      <c r="A579" s="355" t="s">
        <v>435</v>
      </c>
      <c r="B579" s="313">
        <v>6</v>
      </c>
    </row>
    <row r="580" customHeight="1" spans="1:2">
      <c r="A580" s="355" t="s">
        <v>436</v>
      </c>
      <c r="B580" s="313"/>
    </row>
    <row r="581" customHeight="1" spans="1:2">
      <c r="A581" s="355" t="s">
        <v>437</v>
      </c>
      <c r="B581" s="313">
        <v>10</v>
      </c>
    </row>
    <row r="582" customHeight="1" spans="1:2">
      <c r="A582" s="355" t="s">
        <v>438</v>
      </c>
      <c r="B582" s="313"/>
    </row>
    <row r="583" customHeight="1" spans="1:2">
      <c r="A583" s="355" t="s">
        <v>439</v>
      </c>
      <c r="B583" s="313"/>
    </row>
    <row r="584" customHeight="1" spans="1:2">
      <c r="A584" s="355" t="s">
        <v>440</v>
      </c>
      <c r="B584" s="313"/>
    </row>
    <row r="585" customHeight="1" spans="1:2">
      <c r="A585" s="355" t="s">
        <v>441</v>
      </c>
      <c r="B585" s="313">
        <v>300</v>
      </c>
    </row>
    <row r="586" customHeight="1" spans="1:2">
      <c r="A586" s="355" t="s">
        <v>64</v>
      </c>
      <c r="B586" s="313">
        <v>582</v>
      </c>
    </row>
    <row r="587" customHeight="1" spans="1:2">
      <c r="A587" s="355" t="s">
        <v>442</v>
      </c>
      <c r="B587" s="313">
        <v>2797</v>
      </c>
    </row>
    <row r="588" customHeight="1" spans="1:2">
      <c r="A588" s="293" t="s">
        <v>443</v>
      </c>
      <c r="B588" s="354">
        <f>SUM(B589:B595)</f>
        <v>280</v>
      </c>
    </row>
    <row r="589" customHeight="1" spans="1:2">
      <c r="A589" s="355" t="s">
        <v>55</v>
      </c>
      <c r="B589" s="313">
        <v>180</v>
      </c>
    </row>
    <row r="590" customHeight="1" spans="1:2">
      <c r="A590" s="355" t="s">
        <v>56</v>
      </c>
      <c r="B590" s="313"/>
    </row>
    <row r="591" customHeight="1" spans="1:2">
      <c r="A591" s="355" t="s">
        <v>57</v>
      </c>
      <c r="B591" s="313"/>
    </row>
    <row r="592" customHeight="1" spans="1:2">
      <c r="A592" s="355" t="s">
        <v>444</v>
      </c>
      <c r="B592" s="313">
        <v>65</v>
      </c>
    </row>
    <row r="593" customHeight="1" spans="1:2">
      <c r="A593" s="355" t="s">
        <v>445</v>
      </c>
      <c r="B593" s="313"/>
    </row>
    <row r="594" customHeight="1" spans="1:2">
      <c r="A594" s="355" t="s">
        <v>446</v>
      </c>
      <c r="B594" s="313"/>
    </row>
    <row r="595" customHeight="1" spans="1:2">
      <c r="A595" s="355" t="s">
        <v>447</v>
      </c>
      <c r="B595" s="313">
        <v>35</v>
      </c>
    </row>
    <row r="596" customHeight="1" spans="1:2">
      <c r="A596" s="293" t="s">
        <v>448</v>
      </c>
      <c r="B596" s="354"/>
    </row>
    <row r="597" customHeight="1" spans="1:2">
      <c r="A597" s="355" t="s">
        <v>449</v>
      </c>
      <c r="B597" s="313"/>
    </row>
    <row r="598" customHeight="1" spans="1:2">
      <c r="A598" s="293" t="s">
        <v>450</v>
      </c>
      <c r="B598" s="354">
        <f>SUM(B599:B606)</f>
        <v>13727</v>
      </c>
    </row>
    <row r="599" customHeight="1" spans="1:2">
      <c r="A599" s="355" t="s">
        <v>451</v>
      </c>
      <c r="B599" s="313">
        <v>311</v>
      </c>
    </row>
    <row r="600" customHeight="1" spans="1:2">
      <c r="A600" s="355" t="s">
        <v>452</v>
      </c>
      <c r="B600" s="313">
        <v>124</v>
      </c>
    </row>
    <row r="601" customHeight="1" spans="1:2">
      <c r="A601" s="355" t="s">
        <v>453</v>
      </c>
      <c r="B601" s="313"/>
    </row>
    <row r="602" customHeight="1" spans="1:2">
      <c r="A602" s="355" t="s">
        <v>454</v>
      </c>
      <c r="B602" s="313">
        <v>7509</v>
      </c>
    </row>
    <row r="603" customHeight="1" spans="1:2">
      <c r="A603" s="355" t="s">
        <v>455</v>
      </c>
      <c r="B603" s="313">
        <v>3083</v>
      </c>
    </row>
    <row r="604" customHeight="1" spans="1:2">
      <c r="A604" s="355" t="s">
        <v>456</v>
      </c>
      <c r="B604" s="313"/>
    </row>
    <row r="605" customHeight="1" spans="1:2">
      <c r="A605" s="355" t="s">
        <v>457</v>
      </c>
      <c r="B605" s="313">
        <v>2000</v>
      </c>
    </row>
    <row r="606" customHeight="1" spans="1:2">
      <c r="A606" s="355" t="s">
        <v>458</v>
      </c>
      <c r="B606" s="313">
        <v>700</v>
      </c>
    </row>
    <row r="607" customHeight="1" spans="1:2">
      <c r="A607" s="293" t="s">
        <v>459</v>
      </c>
      <c r="B607" s="354"/>
    </row>
    <row r="608" customHeight="1" spans="1:2">
      <c r="A608" s="355" t="s">
        <v>460</v>
      </c>
      <c r="B608" s="313"/>
    </row>
    <row r="609" customHeight="1" spans="1:2">
      <c r="A609" s="355" t="s">
        <v>461</v>
      </c>
      <c r="B609" s="313"/>
    </row>
    <row r="610" customHeight="1" spans="1:2">
      <c r="A610" s="355" t="s">
        <v>462</v>
      </c>
      <c r="B610" s="313"/>
    </row>
    <row r="611" customHeight="1" spans="1:2">
      <c r="A611" s="293" t="s">
        <v>463</v>
      </c>
      <c r="B611" s="354">
        <f>SUM(B612:B620)</f>
        <v>2373</v>
      </c>
    </row>
    <row r="612" customHeight="1" spans="1:2">
      <c r="A612" s="355" t="s">
        <v>464</v>
      </c>
      <c r="B612" s="313">
        <v>300</v>
      </c>
    </row>
    <row r="613" customHeight="1" spans="1:2">
      <c r="A613" s="355" t="s">
        <v>465</v>
      </c>
      <c r="B613" s="313"/>
    </row>
    <row r="614" customHeight="1" spans="1:2">
      <c r="A614" s="355" t="s">
        <v>466</v>
      </c>
      <c r="B614" s="313">
        <v>600</v>
      </c>
    </row>
    <row r="615" customHeight="1" spans="1:2">
      <c r="A615" s="355" t="s">
        <v>467</v>
      </c>
      <c r="B615" s="313">
        <v>1200</v>
      </c>
    </row>
    <row r="616" customHeight="1" spans="1:2">
      <c r="A616" s="355" t="s">
        <v>468</v>
      </c>
      <c r="B616" s="313"/>
    </row>
    <row r="617" customHeight="1" spans="1:2">
      <c r="A617" s="355" t="s">
        <v>469</v>
      </c>
      <c r="B617" s="313">
        <v>273</v>
      </c>
    </row>
    <row r="618" customHeight="1" spans="1:2">
      <c r="A618" s="355" t="s">
        <v>470</v>
      </c>
      <c r="B618" s="313"/>
    </row>
    <row r="619" customHeight="1" spans="1:2">
      <c r="A619" s="355" t="s">
        <v>471</v>
      </c>
      <c r="B619" s="313"/>
    </row>
    <row r="620" customHeight="1" spans="1:2">
      <c r="A620" s="355" t="s">
        <v>472</v>
      </c>
      <c r="B620" s="313"/>
    </row>
    <row r="621" customHeight="1" spans="1:2">
      <c r="A621" s="293" t="s">
        <v>473</v>
      </c>
      <c r="B621" s="354">
        <f>SUM(B622:B629)</f>
        <v>5403</v>
      </c>
    </row>
    <row r="622" customHeight="1" spans="1:2">
      <c r="A622" s="355" t="s">
        <v>474</v>
      </c>
      <c r="B622" s="313"/>
    </row>
    <row r="623" customHeight="1" spans="1:2">
      <c r="A623" s="355" t="s">
        <v>475</v>
      </c>
      <c r="B623" s="313"/>
    </row>
    <row r="624" customHeight="1" spans="1:2">
      <c r="A624" s="355" t="s">
        <v>476</v>
      </c>
      <c r="B624" s="313">
        <v>3842</v>
      </c>
    </row>
    <row r="625" customHeight="1" spans="1:2">
      <c r="A625" s="355" t="s">
        <v>477</v>
      </c>
      <c r="B625" s="313">
        <v>1097</v>
      </c>
    </row>
    <row r="626" customHeight="1" spans="1:2">
      <c r="A626" s="355" t="s">
        <v>478</v>
      </c>
      <c r="B626" s="313"/>
    </row>
    <row r="627" customHeight="1" spans="1:2">
      <c r="A627" s="355" t="s">
        <v>479</v>
      </c>
      <c r="B627" s="313"/>
    </row>
    <row r="628" customHeight="1" spans="1:2">
      <c r="A628" s="355" t="s">
        <v>480</v>
      </c>
      <c r="B628" s="313">
        <v>20</v>
      </c>
    </row>
    <row r="629" customHeight="1" spans="1:2">
      <c r="A629" s="355" t="s">
        <v>481</v>
      </c>
      <c r="B629" s="313">
        <v>444</v>
      </c>
    </row>
    <row r="630" customHeight="1" spans="1:2">
      <c r="A630" s="293" t="s">
        <v>482</v>
      </c>
      <c r="B630" s="354">
        <f>SUM(B631:B636)</f>
        <v>751</v>
      </c>
    </row>
    <row r="631" customHeight="1" spans="1:2">
      <c r="A631" s="355" t="s">
        <v>483</v>
      </c>
      <c r="B631" s="313">
        <v>543</v>
      </c>
    </row>
    <row r="632" customHeight="1" spans="1:2">
      <c r="A632" s="355" t="s">
        <v>484</v>
      </c>
      <c r="B632" s="313"/>
    </row>
    <row r="633" customHeight="1" spans="1:2">
      <c r="A633" s="355" t="s">
        <v>485</v>
      </c>
      <c r="B633" s="313">
        <v>20</v>
      </c>
    </row>
    <row r="634" customHeight="1" spans="1:2">
      <c r="A634" s="355" t="s">
        <v>486</v>
      </c>
      <c r="B634" s="313">
        <v>30</v>
      </c>
    </row>
    <row r="635" customHeight="1" spans="1:2">
      <c r="A635" s="355" t="s">
        <v>487</v>
      </c>
      <c r="B635" s="313">
        <v>132</v>
      </c>
    </row>
    <row r="636" customHeight="1" spans="1:2">
      <c r="A636" s="355" t="s">
        <v>488</v>
      </c>
      <c r="B636" s="313">
        <v>26</v>
      </c>
    </row>
    <row r="637" customHeight="1" spans="1:2">
      <c r="A637" s="293" t="s">
        <v>489</v>
      </c>
      <c r="B637" s="354">
        <f>SUM(B638:B644)</f>
        <v>2106</v>
      </c>
    </row>
    <row r="638" customHeight="1" spans="1:2">
      <c r="A638" s="355" t="s">
        <v>490</v>
      </c>
      <c r="B638" s="313">
        <v>265</v>
      </c>
    </row>
    <row r="639" customHeight="1" spans="1:2">
      <c r="A639" s="355" t="s">
        <v>491</v>
      </c>
      <c r="B639" s="313">
        <v>1361</v>
      </c>
    </row>
    <row r="640" customHeight="1" spans="1:2">
      <c r="A640" s="355" t="s">
        <v>492</v>
      </c>
      <c r="B640" s="313"/>
    </row>
    <row r="641" customHeight="1" spans="1:2">
      <c r="A641" s="355" t="s">
        <v>493</v>
      </c>
      <c r="B641" s="313">
        <v>180</v>
      </c>
    </row>
    <row r="642" customHeight="1" spans="1:2">
      <c r="A642" s="355" t="s">
        <v>494</v>
      </c>
      <c r="B642" s="313"/>
    </row>
    <row r="643" customHeight="1" spans="1:2">
      <c r="A643" s="355" t="s">
        <v>495</v>
      </c>
      <c r="B643" s="313">
        <v>300</v>
      </c>
    </row>
    <row r="644" customHeight="1" spans="1:2">
      <c r="A644" s="355" t="s">
        <v>496</v>
      </c>
      <c r="B644" s="313"/>
    </row>
    <row r="645" customHeight="1" spans="1:2">
      <c r="A645" s="293" t="s">
        <v>497</v>
      </c>
      <c r="B645" s="354">
        <f>SUM(B646:B653)</f>
        <v>1738</v>
      </c>
    </row>
    <row r="646" customHeight="1" spans="1:2">
      <c r="A646" s="355" t="s">
        <v>55</v>
      </c>
      <c r="B646" s="313">
        <v>73</v>
      </c>
    </row>
    <row r="647" customHeight="1" spans="1:2">
      <c r="A647" s="355" t="s">
        <v>56</v>
      </c>
      <c r="B647" s="313"/>
    </row>
    <row r="648" customHeight="1" spans="1:2">
      <c r="A648" s="355" t="s">
        <v>57</v>
      </c>
      <c r="B648" s="313"/>
    </row>
    <row r="649" customHeight="1" spans="1:2">
      <c r="A649" s="355" t="s">
        <v>498</v>
      </c>
      <c r="B649" s="313">
        <v>280</v>
      </c>
    </row>
    <row r="650" customHeight="1" spans="1:2">
      <c r="A650" s="355" t="s">
        <v>499</v>
      </c>
      <c r="B650" s="313">
        <v>92</v>
      </c>
    </row>
    <row r="651" customHeight="1" spans="1:2">
      <c r="A651" s="355" t="s">
        <v>500</v>
      </c>
      <c r="B651" s="313"/>
    </row>
    <row r="652" customHeight="1" spans="1:2">
      <c r="A652" s="355" t="s">
        <v>501</v>
      </c>
      <c r="B652" s="313">
        <v>1120</v>
      </c>
    </row>
    <row r="653" customHeight="1" spans="1:2">
      <c r="A653" s="355" t="s">
        <v>502</v>
      </c>
      <c r="B653" s="313">
        <v>173</v>
      </c>
    </row>
    <row r="654" customHeight="1" spans="1:2">
      <c r="A654" s="293" t="s">
        <v>503</v>
      </c>
      <c r="B654" s="354"/>
    </row>
    <row r="655" customHeight="1" spans="1:2">
      <c r="A655" s="355" t="s">
        <v>55</v>
      </c>
      <c r="B655" s="313"/>
    </row>
    <row r="656" customHeight="1" spans="1:2">
      <c r="A656" s="355" t="s">
        <v>56</v>
      </c>
      <c r="B656" s="313"/>
    </row>
    <row r="657" customHeight="1" spans="1:2">
      <c r="A657" s="355" t="s">
        <v>57</v>
      </c>
      <c r="B657" s="313"/>
    </row>
    <row r="658" customHeight="1" spans="1:2">
      <c r="A658" s="355" t="s">
        <v>64</v>
      </c>
      <c r="B658" s="313"/>
    </row>
    <row r="659" customHeight="1" spans="1:2">
      <c r="A659" s="355" t="s">
        <v>504</v>
      </c>
      <c r="B659" s="313"/>
    </row>
    <row r="660" customHeight="1" spans="1:2">
      <c r="A660" s="293" t="s">
        <v>505</v>
      </c>
      <c r="B660" s="354">
        <f>SUM(B661:B662)</f>
        <v>5300</v>
      </c>
    </row>
    <row r="661" customHeight="1" spans="1:2">
      <c r="A661" s="355" t="s">
        <v>506</v>
      </c>
      <c r="B661" s="313">
        <v>200</v>
      </c>
    </row>
    <row r="662" customHeight="1" spans="1:2">
      <c r="A662" s="355" t="s">
        <v>507</v>
      </c>
      <c r="B662" s="313">
        <v>5100</v>
      </c>
    </row>
    <row r="663" customHeight="1" spans="1:2">
      <c r="A663" s="293" t="s">
        <v>508</v>
      </c>
      <c r="B663" s="354">
        <f>SUM(B664:B665)</f>
        <v>270</v>
      </c>
    </row>
    <row r="664" customHeight="1" spans="1:2">
      <c r="A664" s="355" t="s">
        <v>509</v>
      </c>
      <c r="B664" s="313">
        <v>260</v>
      </c>
    </row>
    <row r="665" customHeight="1" spans="1:2">
      <c r="A665" s="355" t="s">
        <v>510</v>
      </c>
      <c r="B665" s="313">
        <v>10</v>
      </c>
    </row>
    <row r="666" customHeight="1" spans="1:2">
      <c r="A666" s="293" t="s">
        <v>511</v>
      </c>
      <c r="B666" s="354">
        <f>SUM(B667:B668)</f>
        <v>3432</v>
      </c>
    </row>
    <row r="667" customHeight="1" spans="1:2">
      <c r="A667" s="355" t="s">
        <v>512</v>
      </c>
      <c r="B667" s="313">
        <v>132</v>
      </c>
    </row>
    <row r="668" customHeight="1" spans="1:2">
      <c r="A668" s="355" t="s">
        <v>513</v>
      </c>
      <c r="B668" s="313">
        <v>3300</v>
      </c>
    </row>
    <row r="669" customHeight="1" spans="1:2">
      <c r="A669" s="293" t="s">
        <v>514</v>
      </c>
      <c r="B669" s="354"/>
    </row>
    <row r="670" customHeight="1" spans="1:2">
      <c r="A670" s="355" t="s">
        <v>515</v>
      </c>
      <c r="B670" s="313"/>
    </row>
    <row r="671" customHeight="1" spans="1:2">
      <c r="A671" s="355" t="s">
        <v>516</v>
      </c>
      <c r="B671" s="313"/>
    </row>
    <row r="672" customHeight="1" spans="1:2">
      <c r="A672" s="293" t="s">
        <v>517</v>
      </c>
      <c r="B672" s="354">
        <f>SUM(B673:B674)</f>
        <v>308</v>
      </c>
    </row>
    <row r="673" customHeight="1" spans="1:2">
      <c r="A673" s="355" t="s">
        <v>518</v>
      </c>
      <c r="B673" s="313">
        <v>8</v>
      </c>
    </row>
    <row r="674" customHeight="1" spans="1:2">
      <c r="A674" s="355" t="s">
        <v>519</v>
      </c>
      <c r="B674" s="313">
        <v>300</v>
      </c>
    </row>
    <row r="675" customHeight="1" spans="1:2">
      <c r="A675" s="293" t="s">
        <v>520</v>
      </c>
      <c r="B675" s="354">
        <f>SUM(B676:B678)</f>
        <v>3600</v>
      </c>
    </row>
    <row r="676" customHeight="1" spans="1:2">
      <c r="A676" s="355" t="s">
        <v>521</v>
      </c>
      <c r="B676" s="313"/>
    </row>
    <row r="677" customHeight="1" spans="1:2">
      <c r="A677" s="355" t="s">
        <v>522</v>
      </c>
      <c r="B677" s="313">
        <v>3600</v>
      </c>
    </row>
    <row r="678" customHeight="1" spans="1:2">
      <c r="A678" s="355" t="s">
        <v>523</v>
      </c>
      <c r="B678" s="313"/>
    </row>
    <row r="679" customHeight="1" spans="1:2">
      <c r="A679" s="293" t="s">
        <v>524</v>
      </c>
      <c r="B679" s="354"/>
    </row>
    <row r="680" customHeight="1" spans="1:2">
      <c r="A680" s="355" t="s">
        <v>525</v>
      </c>
      <c r="B680" s="313"/>
    </row>
    <row r="681" customHeight="1" spans="1:2">
      <c r="A681" s="355" t="s">
        <v>526</v>
      </c>
      <c r="B681" s="313"/>
    </row>
    <row r="682" customHeight="1" spans="1:2">
      <c r="A682" s="355" t="s">
        <v>527</v>
      </c>
      <c r="B682" s="313"/>
    </row>
    <row r="683" customHeight="1" spans="1:2">
      <c r="A683" s="293" t="s">
        <v>528</v>
      </c>
      <c r="B683" s="354">
        <f>SUM(B684:B691)</f>
        <v>907</v>
      </c>
    </row>
    <row r="684" customHeight="1" spans="1:2">
      <c r="A684" s="355" t="s">
        <v>55</v>
      </c>
      <c r="B684" s="313">
        <v>76</v>
      </c>
    </row>
    <row r="685" customHeight="1" spans="1:2">
      <c r="A685" s="355" t="s">
        <v>56</v>
      </c>
      <c r="B685" s="313"/>
    </row>
    <row r="686" customHeight="1" spans="1:2">
      <c r="A686" s="355" t="s">
        <v>57</v>
      </c>
      <c r="B686" s="313"/>
    </row>
    <row r="687" customHeight="1" spans="1:2">
      <c r="A687" s="355" t="s">
        <v>529</v>
      </c>
      <c r="B687" s="313">
        <v>702</v>
      </c>
    </row>
    <row r="688" customHeight="1" spans="1:2">
      <c r="A688" s="355" t="s">
        <v>530</v>
      </c>
      <c r="B688" s="313"/>
    </row>
    <row r="689" customHeight="1" spans="1:2">
      <c r="A689" s="355" t="s">
        <v>95</v>
      </c>
      <c r="B689" s="313"/>
    </row>
    <row r="690" customHeight="1" spans="1:2">
      <c r="A690" s="355" t="s">
        <v>64</v>
      </c>
      <c r="B690" s="313">
        <v>128</v>
      </c>
    </row>
    <row r="691" customHeight="1" spans="1:2">
      <c r="A691" s="355" t="s">
        <v>531</v>
      </c>
      <c r="B691" s="313">
        <v>1</v>
      </c>
    </row>
    <row r="692" customHeight="1" spans="1:2">
      <c r="A692" s="293" t="s">
        <v>532</v>
      </c>
      <c r="B692" s="354"/>
    </row>
    <row r="693" customHeight="1" spans="1:2">
      <c r="A693" s="355" t="s">
        <v>533</v>
      </c>
      <c r="B693" s="313"/>
    </row>
    <row r="694" customHeight="1" spans="1:2">
      <c r="A694" s="355" t="s">
        <v>534</v>
      </c>
      <c r="B694" s="313"/>
    </row>
    <row r="695" customHeight="1" spans="1:2">
      <c r="A695" s="293" t="s">
        <v>535</v>
      </c>
      <c r="B695" s="354">
        <f>SUM(B696)</f>
        <v>616</v>
      </c>
    </row>
    <row r="696" customHeight="1" spans="1:2">
      <c r="A696" s="355" t="s">
        <v>536</v>
      </c>
      <c r="B696" s="313">
        <v>616</v>
      </c>
    </row>
    <row r="697" customHeight="1" spans="1:2">
      <c r="A697" s="293" t="s">
        <v>537</v>
      </c>
      <c r="B697" s="354">
        <f>SUM(B698,B703,B718,B722,B734,B738,B743,B747,B751,B754,B763,B770,B775,B779)</f>
        <v>21887</v>
      </c>
    </row>
    <row r="698" customHeight="1" spans="1:2">
      <c r="A698" s="293" t="s">
        <v>538</v>
      </c>
      <c r="B698" s="354">
        <f>SUM(B699:B702)</f>
        <v>1241</v>
      </c>
    </row>
    <row r="699" customHeight="1" spans="1:2">
      <c r="A699" s="355" t="s">
        <v>55</v>
      </c>
      <c r="B699" s="313">
        <v>261</v>
      </c>
    </row>
    <row r="700" customHeight="1" spans="1:2">
      <c r="A700" s="355" t="s">
        <v>56</v>
      </c>
      <c r="B700" s="313"/>
    </row>
    <row r="701" customHeight="1" spans="1:2">
      <c r="A701" s="355" t="s">
        <v>57</v>
      </c>
      <c r="B701" s="313"/>
    </row>
    <row r="702" customHeight="1" spans="1:2">
      <c r="A702" s="355" t="s">
        <v>539</v>
      </c>
      <c r="B702" s="313">
        <v>980</v>
      </c>
    </row>
    <row r="703" customHeight="1" spans="1:2">
      <c r="A703" s="293" t="s">
        <v>540</v>
      </c>
      <c r="B703" s="354">
        <f>SUM(B704:B717)</f>
        <v>1829</v>
      </c>
    </row>
    <row r="704" customHeight="1" spans="1:2">
      <c r="A704" s="355" t="s">
        <v>541</v>
      </c>
      <c r="B704" s="313">
        <v>884</v>
      </c>
    </row>
    <row r="705" customHeight="1" spans="1:2">
      <c r="A705" s="355" t="s">
        <v>542</v>
      </c>
      <c r="B705" s="313">
        <v>720</v>
      </c>
    </row>
    <row r="706" customHeight="1" spans="1:2">
      <c r="A706" s="355" t="s">
        <v>543</v>
      </c>
      <c r="B706" s="313"/>
    </row>
    <row r="707" customHeight="1" spans="1:2">
      <c r="A707" s="355" t="s">
        <v>544</v>
      </c>
      <c r="B707" s="313"/>
    </row>
    <row r="708" customHeight="1" spans="1:2">
      <c r="A708" s="355" t="s">
        <v>545</v>
      </c>
      <c r="B708" s="313">
        <v>225</v>
      </c>
    </row>
    <row r="709" customHeight="1" spans="1:2">
      <c r="A709" s="355" t="s">
        <v>546</v>
      </c>
      <c r="B709" s="313"/>
    </row>
    <row r="710" customHeight="1" spans="1:2">
      <c r="A710" s="355" t="s">
        <v>547</v>
      </c>
      <c r="B710" s="313"/>
    </row>
    <row r="711" customHeight="1" spans="1:2">
      <c r="A711" s="355" t="s">
        <v>548</v>
      </c>
      <c r="B711" s="313"/>
    </row>
    <row r="712" customHeight="1" spans="1:2">
      <c r="A712" s="355" t="s">
        <v>549</v>
      </c>
      <c r="B712" s="313"/>
    </row>
    <row r="713" customHeight="1" spans="1:2">
      <c r="A713" s="355" t="s">
        <v>550</v>
      </c>
      <c r="B713" s="313"/>
    </row>
    <row r="714" customHeight="1" spans="1:2">
      <c r="A714" s="355" t="s">
        <v>551</v>
      </c>
      <c r="B714" s="313"/>
    </row>
    <row r="715" customHeight="1" spans="1:2">
      <c r="A715" s="355" t="s">
        <v>552</v>
      </c>
      <c r="B715" s="313"/>
    </row>
    <row r="716" customHeight="1" spans="1:2">
      <c r="A716" s="355" t="s">
        <v>553</v>
      </c>
      <c r="B716" s="313"/>
    </row>
    <row r="717" customHeight="1" spans="1:2">
      <c r="A717" s="355" t="s">
        <v>554</v>
      </c>
      <c r="B717" s="313"/>
    </row>
    <row r="718" customHeight="1" spans="1:2">
      <c r="A718" s="293" t="s">
        <v>555</v>
      </c>
      <c r="B718" s="354">
        <f>SUM(B719:B721)</f>
        <v>4494</v>
      </c>
    </row>
    <row r="719" customHeight="1" spans="1:2">
      <c r="A719" s="355" t="s">
        <v>556</v>
      </c>
      <c r="B719" s="313"/>
    </row>
    <row r="720" customHeight="1" spans="1:2">
      <c r="A720" s="355" t="s">
        <v>557</v>
      </c>
      <c r="B720" s="313">
        <v>4252</v>
      </c>
    </row>
    <row r="721" customHeight="1" spans="1:2">
      <c r="A721" s="355" t="s">
        <v>558</v>
      </c>
      <c r="B721" s="313">
        <v>242</v>
      </c>
    </row>
    <row r="722" customHeight="1" spans="1:2">
      <c r="A722" s="293" t="s">
        <v>559</v>
      </c>
      <c r="B722" s="354">
        <f>SUM(B723:B733)</f>
        <v>4827</v>
      </c>
    </row>
    <row r="723" customHeight="1" spans="1:2">
      <c r="A723" s="355" t="s">
        <v>560</v>
      </c>
      <c r="B723" s="313">
        <v>669</v>
      </c>
    </row>
    <row r="724" customHeight="1" spans="1:2">
      <c r="A724" s="355" t="s">
        <v>561</v>
      </c>
      <c r="B724" s="313"/>
    </row>
    <row r="725" customHeight="1" spans="1:2">
      <c r="A725" s="355" t="s">
        <v>562</v>
      </c>
      <c r="B725" s="313">
        <v>440</v>
      </c>
    </row>
    <row r="726" customHeight="1" spans="1:2">
      <c r="A726" s="355" t="s">
        <v>563</v>
      </c>
      <c r="B726" s="313"/>
    </row>
    <row r="727" customHeight="1" spans="1:2">
      <c r="A727" s="355" t="s">
        <v>564</v>
      </c>
      <c r="B727" s="313"/>
    </row>
    <row r="728" customHeight="1" spans="1:2">
      <c r="A728" s="355" t="s">
        <v>565</v>
      </c>
      <c r="B728" s="313"/>
    </row>
    <row r="729" customHeight="1" spans="1:2">
      <c r="A729" s="355" t="s">
        <v>566</v>
      </c>
      <c r="B729" s="313"/>
    </row>
    <row r="730" customHeight="1" spans="1:2">
      <c r="A730" s="355" t="s">
        <v>567</v>
      </c>
      <c r="B730" s="313">
        <v>3316</v>
      </c>
    </row>
    <row r="731" customHeight="1" spans="1:2">
      <c r="A731" s="355" t="s">
        <v>568</v>
      </c>
      <c r="B731" s="313">
        <v>377</v>
      </c>
    </row>
    <row r="732" customHeight="1" spans="1:2">
      <c r="A732" s="355" t="s">
        <v>569</v>
      </c>
      <c r="B732" s="313"/>
    </row>
    <row r="733" customHeight="1" spans="1:2">
      <c r="A733" s="355" t="s">
        <v>570</v>
      </c>
      <c r="B733" s="313">
        <v>25</v>
      </c>
    </row>
    <row r="734" customHeight="1" spans="1:2">
      <c r="A734" s="293" t="s">
        <v>571</v>
      </c>
      <c r="B734" s="354">
        <f>SUM(B735:B737)</f>
        <v>1466</v>
      </c>
    </row>
    <row r="735" customHeight="1" spans="1:2">
      <c r="A735" s="355" t="s">
        <v>572</v>
      </c>
      <c r="B735" s="313"/>
    </row>
    <row r="736" customHeight="1" spans="1:2">
      <c r="A736" s="355" t="s">
        <v>573</v>
      </c>
      <c r="B736" s="313">
        <v>1438</v>
      </c>
    </row>
    <row r="737" customHeight="1" spans="1:2">
      <c r="A737" s="355" t="s">
        <v>574</v>
      </c>
      <c r="B737" s="313">
        <v>28</v>
      </c>
    </row>
    <row r="738" customHeight="1" spans="1:2">
      <c r="A738" s="293" t="s">
        <v>575</v>
      </c>
      <c r="B738" s="354">
        <f>SUM(B739:B742)</f>
        <v>2475</v>
      </c>
    </row>
    <row r="739" customHeight="1" spans="1:2">
      <c r="A739" s="355" t="s">
        <v>576</v>
      </c>
      <c r="B739" s="313">
        <v>954</v>
      </c>
    </row>
    <row r="740" customHeight="1" spans="1:2">
      <c r="A740" s="355" t="s">
        <v>577</v>
      </c>
      <c r="B740" s="313">
        <v>963</v>
      </c>
    </row>
    <row r="741" customHeight="1" spans="1:2">
      <c r="A741" s="355" t="s">
        <v>578</v>
      </c>
      <c r="B741" s="313">
        <v>558</v>
      </c>
    </row>
    <row r="742" customHeight="1" spans="1:2">
      <c r="A742" s="355" t="s">
        <v>579</v>
      </c>
      <c r="B742" s="313"/>
    </row>
    <row r="743" customHeight="1" spans="1:2">
      <c r="A743" s="293" t="s">
        <v>580</v>
      </c>
      <c r="B743" s="354">
        <f>SUM(B744:B746)</f>
        <v>2700</v>
      </c>
    </row>
    <row r="744" customHeight="1" spans="1:2">
      <c r="A744" s="355" t="s">
        <v>581</v>
      </c>
      <c r="B744" s="313"/>
    </row>
    <row r="745" customHeight="1" spans="1:2">
      <c r="A745" s="355" t="s">
        <v>582</v>
      </c>
      <c r="B745" s="313">
        <v>2700</v>
      </c>
    </row>
    <row r="746" customHeight="1" spans="1:2">
      <c r="A746" s="355" t="s">
        <v>583</v>
      </c>
      <c r="B746" s="313"/>
    </row>
    <row r="747" customHeight="1" spans="1:2">
      <c r="A747" s="293" t="s">
        <v>584</v>
      </c>
      <c r="B747" s="354">
        <f>SUM(B748:B750)</f>
        <v>400</v>
      </c>
    </row>
    <row r="748" customHeight="1" spans="1:2">
      <c r="A748" s="355" t="s">
        <v>585</v>
      </c>
      <c r="B748" s="313">
        <v>400</v>
      </c>
    </row>
    <row r="749" customHeight="1" spans="1:2">
      <c r="A749" s="355" t="s">
        <v>586</v>
      </c>
      <c r="B749" s="313"/>
    </row>
    <row r="750" customHeight="1" spans="1:2">
      <c r="A750" s="355" t="s">
        <v>587</v>
      </c>
      <c r="B750" s="313"/>
    </row>
    <row r="751" customHeight="1" spans="1:2">
      <c r="A751" s="293" t="s">
        <v>588</v>
      </c>
      <c r="B751" s="354">
        <f>SUM(B752:B753)</f>
        <v>150</v>
      </c>
    </row>
    <row r="752" customHeight="1" spans="1:2">
      <c r="A752" s="355" t="s">
        <v>589</v>
      </c>
      <c r="B752" s="313">
        <v>150</v>
      </c>
    </row>
    <row r="753" customHeight="1" spans="1:2">
      <c r="A753" s="355" t="s">
        <v>590</v>
      </c>
      <c r="B753" s="313"/>
    </row>
    <row r="754" customHeight="1" spans="1:2">
      <c r="A754" s="293" t="s">
        <v>591</v>
      </c>
      <c r="B754" s="354">
        <f>SUM(B755:B761)</f>
        <v>603</v>
      </c>
    </row>
    <row r="755" customHeight="1" spans="1:2">
      <c r="A755" s="355" t="s">
        <v>55</v>
      </c>
      <c r="B755" s="313">
        <v>87</v>
      </c>
    </row>
    <row r="756" customHeight="1" spans="1:2">
      <c r="A756" s="355" t="s">
        <v>56</v>
      </c>
      <c r="B756" s="313"/>
    </row>
    <row r="757" customHeight="1" spans="1:2">
      <c r="A757" s="355" t="s">
        <v>57</v>
      </c>
      <c r="B757" s="313"/>
    </row>
    <row r="758" customHeight="1" spans="1:2">
      <c r="A758" s="355" t="s">
        <v>95</v>
      </c>
      <c r="B758" s="313"/>
    </row>
    <row r="759" customHeight="1" spans="1:2">
      <c r="A759" s="355" t="s">
        <v>592</v>
      </c>
      <c r="B759" s="313"/>
    </row>
    <row r="760" customHeight="1" spans="1:2">
      <c r="A760" s="355" t="s">
        <v>593</v>
      </c>
      <c r="B760" s="313">
        <v>125</v>
      </c>
    </row>
    <row r="761" customHeight="1" spans="1:2">
      <c r="A761" s="355" t="s">
        <v>64</v>
      </c>
      <c r="B761" s="313">
        <v>391</v>
      </c>
    </row>
    <row r="762" customHeight="1" spans="1:2">
      <c r="A762" s="355" t="s">
        <v>594</v>
      </c>
      <c r="B762" s="313"/>
    </row>
    <row r="763" customHeight="1" spans="1:2">
      <c r="A763" s="293" t="s">
        <v>595</v>
      </c>
      <c r="B763" s="354">
        <f>SUM(B764:B769)</f>
        <v>591</v>
      </c>
    </row>
    <row r="764" customHeight="1" spans="1:2">
      <c r="A764" s="355" t="s">
        <v>55</v>
      </c>
      <c r="B764" s="313"/>
    </row>
    <row r="765" customHeight="1" spans="1:2">
      <c r="A765" s="355" t="s">
        <v>56</v>
      </c>
      <c r="B765" s="313"/>
    </row>
    <row r="766" customHeight="1" spans="1:2">
      <c r="A766" s="355" t="s">
        <v>57</v>
      </c>
      <c r="B766" s="313"/>
    </row>
    <row r="767" customHeight="1" spans="1:2">
      <c r="A767" s="355" t="s">
        <v>596</v>
      </c>
      <c r="B767" s="313">
        <v>580</v>
      </c>
    </row>
    <row r="768" customHeight="1" spans="1:2">
      <c r="A768" s="355" t="s">
        <v>64</v>
      </c>
      <c r="B768" s="313"/>
    </row>
    <row r="769" customHeight="1" spans="1:2">
      <c r="A769" s="355" t="s">
        <v>597</v>
      </c>
      <c r="B769" s="313">
        <v>11</v>
      </c>
    </row>
    <row r="770" customHeight="1" spans="1:2">
      <c r="A770" s="293" t="s">
        <v>598</v>
      </c>
      <c r="B770" s="354"/>
    </row>
    <row r="771" customHeight="1" spans="1:2">
      <c r="A771" s="355" t="s">
        <v>55</v>
      </c>
      <c r="B771" s="313"/>
    </row>
    <row r="772" customHeight="1" spans="1:2">
      <c r="A772" s="355" t="s">
        <v>56</v>
      </c>
      <c r="B772" s="313"/>
    </row>
    <row r="773" customHeight="1" spans="1:2">
      <c r="A773" s="355" t="s">
        <v>57</v>
      </c>
      <c r="B773" s="313"/>
    </row>
    <row r="774" customHeight="1" spans="1:2">
      <c r="A774" s="355" t="s">
        <v>599</v>
      </c>
      <c r="B774" s="313"/>
    </row>
    <row r="775" customHeight="1" spans="1:2">
      <c r="A775" s="293" t="s">
        <v>600</v>
      </c>
      <c r="B775" s="354"/>
    </row>
    <row r="776" customHeight="1" spans="1:2">
      <c r="A776" s="355" t="s">
        <v>601</v>
      </c>
      <c r="B776" s="313"/>
    </row>
    <row r="777" customHeight="1" spans="1:2">
      <c r="A777" s="355" t="s">
        <v>602</v>
      </c>
      <c r="B777" s="313"/>
    </row>
    <row r="778" customHeight="1" spans="1:2">
      <c r="A778" s="293" t="s">
        <v>603</v>
      </c>
      <c r="B778" s="354"/>
    </row>
    <row r="779" s="345" customFormat="1" customHeight="1" spans="1:2">
      <c r="A779" s="293" t="s">
        <v>604</v>
      </c>
      <c r="B779" s="354">
        <f>SUM(B780)</f>
        <v>1111</v>
      </c>
    </row>
    <row r="780" customHeight="1" spans="1:2">
      <c r="A780" s="355" t="s">
        <v>605</v>
      </c>
      <c r="B780" s="313">
        <v>1111</v>
      </c>
    </row>
    <row r="781" customHeight="1" spans="1:2">
      <c r="A781" s="293" t="s">
        <v>606</v>
      </c>
      <c r="B781" s="354">
        <f>SUM(B782,B792,B796,B805,B812,B822,B825,B827,B829,B835,B838,B851)</f>
        <v>308</v>
      </c>
    </row>
    <row r="782" customHeight="1" spans="1:2">
      <c r="A782" s="293" t="s">
        <v>607</v>
      </c>
      <c r="B782" s="354">
        <f>SUM(B783:B791)</f>
        <v>152</v>
      </c>
    </row>
    <row r="783" customHeight="1" spans="1:2">
      <c r="A783" s="355" t="s">
        <v>55</v>
      </c>
      <c r="B783" s="313">
        <v>62</v>
      </c>
    </row>
    <row r="784" customHeight="1" spans="1:2">
      <c r="A784" s="355" t="s">
        <v>56</v>
      </c>
      <c r="B784" s="313"/>
    </row>
    <row r="785" customHeight="1" spans="1:2">
      <c r="A785" s="355" t="s">
        <v>57</v>
      </c>
      <c r="B785" s="313"/>
    </row>
    <row r="786" customHeight="1" spans="1:2">
      <c r="A786" s="355" t="s">
        <v>608</v>
      </c>
      <c r="B786" s="313"/>
    </row>
    <row r="787" customHeight="1" spans="1:2">
      <c r="A787" s="355" t="s">
        <v>609</v>
      </c>
      <c r="B787" s="313"/>
    </row>
    <row r="788" customHeight="1" spans="1:2">
      <c r="A788" s="355" t="s">
        <v>610</v>
      </c>
      <c r="B788" s="313"/>
    </row>
    <row r="789" customHeight="1" spans="1:2">
      <c r="A789" s="355" t="s">
        <v>611</v>
      </c>
      <c r="B789" s="313"/>
    </row>
    <row r="790" customHeight="1" spans="1:2">
      <c r="A790" s="355" t="s">
        <v>612</v>
      </c>
      <c r="B790" s="313"/>
    </row>
    <row r="791" customHeight="1" spans="1:2">
      <c r="A791" s="355" t="s">
        <v>613</v>
      </c>
      <c r="B791" s="313">
        <v>90</v>
      </c>
    </row>
    <row r="792" customHeight="1" spans="1:2">
      <c r="A792" s="293" t="s">
        <v>614</v>
      </c>
      <c r="B792" s="354"/>
    </row>
    <row r="793" customHeight="1" spans="1:2">
      <c r="A793" s="355" t="s">
        <v>615</v>
      </c>
      <c r="B793" s="313"/>
    </row>
    <row r="794" customHeight="1" spans="1:2">
      <c r="A794" s="355" t="s">
        <v>616</v>
      </c>
      <c r="B794" s="313"/>
    </row>
    <row r="795" customHeight="1" spans="1:2">
      <c r="A795" s="293" t="s">
        <v>617</v>
      </c>
      <c r="B795" s="354"/>
    </row>
    <row r="796" customHeight="1" spans="1:2">
      <c r="A796" s="293" t="s">
        <v>618</v>
      </c>
      <c r="B796" s="354">
        <f>SUM(B797:B804)</f>
        <v>100</v>
      </c>
    </row>
    <row r="797" customHeight="1" spans="1:2">
      <c r="A797" s="355" t="s">
        <v>619</v>
      </c>
      <c r="B797" s="313">
        <v>100</v>
      </c>
    </row>
    <row r="798" customHeight="1" spans="1:2">
      <c r="A798" s="355" t="s">
        <v>620</v>
      </c>
      <c r="B798" s="313"/>
    </row>
    <row r="799" customHeight="1" spans="1:2">
      <c r="A799" s="355" t="s">
        <v>621</v>
      </c>
      <c r="B799" s="313"/>
    </row>
    <row r="800" customHeight="1" spans="1:2">
      <c r="A800" s="355" t="s">
        <v>622</v>
      </c>
      <c r="B800" s="313"/>
    </row>
    <row r="801" customHeight="1" spans="1:2">
      <c r="A801" s="355" t="s">
        <v>623</v>
      </c>
      <c r="B801" s="313"/>
    </row>
    <row r="802" customHeight="1" spans="1:2">
      <c r="A802" s="355" t="s">
        <v>624</v>
      </c>
      <c r="B802" s="313"/>
    </row>
    <row r="803" customHeight="1" spans="1:2">
      <c r="A803" s="355" t="s">
        <v>625</v>
      </c>
      <c r="B803" s="313"/>
    </row>
    <row r="804" customHeight="1" spans="1:2">
      <c r="A804" s="293" t="s">
        <v>626</v>
      </c>
      <c r="B804" s="354"/>
    </row>
    <row r="805" customHeight="1" spans="1:2">
      <c r="A805" s="293" t="s">
        <v>627</v>
      </c>
      <c r="B805" s="354">
        <f>SUM(B806:B811)</f>
        <v>42</v>
      </c>
    </row>
    <row r="806" customHeight="1" spans="1:2">
      <c r="A806" s="355" t="s">
        <v>628</v>
      </c>
      <c r="B806" s="313">
        <v>27</v>
      </c>
    </row>
    <row r="807" customHeight="1" spans="1:2">
      <c r="A807" s="355" t="s">
        <v>629</v>
      </c>
      <c r="B807" s="313">
        <v>15</v>
      </c>
    </row>
    <row r="808" customHeight="1" spans="1:2">
      <c r="A808" s="355" t="s">
        <v>630</v>
      </c>
      <c r="B808" s="313"/>
    </row>
    <row r="809" customHeight="1" spans="1:2">
      <c r="A809" s="355" t="s">
        <v>631</v>
      </c>
      <c r="B809" s="313"/>
    </row>
    <row r="810" customHeight="1" spans="1:2">
      <c r="A810" s="355" t="s">
        <v>632</v>
      </c>
      <c r="B810" s="313"/>
    </row>
    <row r="811" customHeight="1" spans="1:2">
      <c r="A811" s="355" t="s">
        <v>633</v>
      </c>
      <c r="B811" s="313"/>
    </row>
    <row r="812" customHeight="1" spans="1:2">
      <c r="A812" s="293" t="s">
        <v>634</v>
      </c>
      <c r="B812" s="354"/>
    </row>
    <row r="813" customHeight="1" spans="1:2">
      <c r="A813" s="355" t="s">
        <v>635</v>
      </c>
      <c r="B813" s="313"/>
    </row>
    <row r="814" customHeight="1" spans="1:2">
      <c r="A814" s="355" t="s">
        <v>636</v>
      </c>
      <c r="B814" s="313"/>
    </row>
    <row r="815" customHeight="1" spans="1:2">
      <c r="A815" s="355" t="s">
        <v>637</v>
      </c>
      <c r="B815" s="313"/>
    </row>
    <row r="816" customHeight="1" spans="1:2">
      <c r="A816" s="355" t="s">
        <v>638</v>
      </c>
      <c r="B816" s="313"/>
    </row>
    <row r="817" customHeight="1" spans="1:2">
      <c r="A817" s="355" t="s">
        <v>639</v>
      </c>
      <c r="B817" s="313"/>
    </row>
    <row r="818" customHeight="1" spans="1:2">
      <c r="A818" s="355" t="s">
        <v>640</v>
      </c>
      <c r="B818" s="313"/>
    </row>
    <row r="819" customHeight="1" spans="1:2">
      <c r="A819" s="293"/>
      <c r="B819" s="354"/>
    </row>
    <row r="820" customHeight="1" spans="1:2">
      <c r="A820" s="355" t="s">
        <v>641</v>
      </c>
      <c r="B820" s="313"/>
    </row>
    <row r="821" customHeight="1" spans="1:2">
      <c r="A821" s="355" t="s">
        <v>642</v>
      </c>
      <c r="B821" s="313"/>
    </row>
    <row r="822" customHeight="1" spans="1:2">
      <c r="A822" s="293" t="s">
        <v>643</v>
      </c>
      <c r="B822" s="354"/>
    </row>
    <row r="823" customHeight="1" spans="1:2">
      <c r="A823" s="355" t="s">
        <v>644</v>
      </c>
      <c r="B823" s="313"/>
    </row>
    <row r="824" customHeight="1" spans="1:2">
      <c r="A824" s="355" t="s">
        <v>645</v>
      </c>
      <c r="B824" s="313"/>
    </row>
    <row r="825" customHeight="1" spans="1:2">
      <c r="A825" s="293" t="s">
        <v>646</v>
      </c>
      <c r="B825" s="354"/>
    </row>
    <row r="826" customHeight="1" spans="1:2">
      <c r="A826" s="355" t="s">
        <v>647</v>
      </c>
      <c r="B826" s="313"/>
    </row>
    <row r="827" customHeight="1" spans="1:2">
      <c r="A827" s="293" t="s">
        <v>648</v>
      </c>
      <c r="B827" s="354"/>
    </row>
    <row r="828" customHeight="1" spans="1:2">
      <c r="A828" s="355" t="s">
        <v>649</v>
      </c>
      <c r="B828" s="313"/>
    </row>
    <row r="829" customHeight="1" spans="1:2">
      <c r="A829" s="293" t="s">
        <v>650</v>
      </c>
      <c r="B829" s="354"/>
    </row>
    <row r="830" customHeight="1" spans="1:2">
      <c r="A830" s="355" t="s">
        <v>651</v>
      </c>
      <c r="B830" s="313"/>
    </row>
    <row r="831" customHeight="1" spans="1:2">
      <c r="A831" s="355" t="s">
        <v>652</v>
      </c>
      <c r="B831" s="313"/>
    </row>
    <row r="832" customHeight="1" spans="1:2">
      <c r="A832" s="355" t="s">
        <v>653</v>
      </c>
      <c r="B832" s="313"/>
    </row>
    <row r="833" customHeight="1" spans="1:2">
      <c r="A833" s="355" t="s">
        <v>654</v>
      </c>
      <c r="B833" s="313"/>
    </row>
    <row r="834" customHeight="1" spans="1:2">
      <c r="A834" s="355" t="s">
        <v>655</v>
      </c>
      <c r="B834" s="313"/>
    </row>
    <row r="835" customHeight="1" spans="1:2">
      <c r="A835" s="293" t="s">
        <v>656</v>
      </c>
      <c r="B835" s="354"/>
    </row>
    <row r="836" customHeight="1" spans="1:2">
      <c r="A836" s="355" t="s">
        <v>657</v>
      </c>
      <c r="B836" s="313"/>
    </row>
    <row r="837" customHeight="1" spans="1:2">
      <c r="A837" s="355" t="s">
        <v>658</v>
      </c>
      <c r="B837" s="313"/>
    </row>
    <row r="838" customHeight="1" spans="1:2">
      <c r="A838" s="293" t="s">
        <v>659</v>
      </c>
      <c r="B838" s="354"/>
    </row>
    <row r="839" customHeight="1" spans="1:2">
      <c r="A839" s="355" t="s">
        <v>660</v>
      </c>
      <c r="B839" s="313"/>
    </row>
    <row r="840" customHeight="1" spans="1:2">
      <c r="A840" s="355" t="s">
        <v>661</v>
      </c>
      <c r="B840" s="313"/>
    </row>
    <row r="841" customHeight="1" spans="1:2">
      <c r="A841" s="355" t="s">
        <v>55</v>
      </c>
      <c r="B841" s="313"/>
    </row>
    <row r="842" customHeight="1" spans="1:2">
      <c r="A842" s="355" t="s">
        <v>56</v>
      </c>
      <c r="B842" s="313"/>
    </row>
    <row r="843" customHeight="1" spans="1:2">
      <c r="A843" s="355" t="s">
        <v>57</v>
      </c>
      <c r="B843" s="313"/>
    </row>
    <row r="844" customHeight="1" spans="1:2">
      <c r="A844" s="355" t="s">
        <v>662</v>
      </c>
      <c r="B844" s="313"/>
    </row>
    <row r="845" customHeight="1" spans="1:2">
      <c r="A845" s="355" t="s">
        <v>663</v>
      </c>
      <c r="B845" s="313"/>
    </row>
    <row r="846" customHeight="1" spans="1:2">
      <c r="A846" s="355" t="s">
        <v>664</v>
      </c>
      <c r="B846" s="313"/>
    </row>
    <row r="847" customHeight="1" spans="1:2">
      <c r="A847" s="355" t="s">
        <v>95</v>
      </c>
      <c r="B847" s="313"/>
    </row>
    <row r="848" customHeight="1" spans="1:2">
      <c r="A848" s="355" t="s">
        <v>665</v>
      </c>
      <c r="B848" s="313"/>
    </row>
    <row r="849" customHeight="1" spans="1:2">
      <c r="A849" s="355" t="s">
        <v>64</v>
      </c>
      <c r="B849" s="313"/>
    </row>
    <row r="850" customHeight="1" spans="1:2">
      <c r="A850" s="355" t="s">
        <v>666</v>
      </c>
      <c r="B850" s="313"/>
    </row>
    <row r="851" customHeight="1" spans="1:2">
      <c r="A851" s="293" t="s">
        <v>667</v>
      </c>
      <c r="B851" s="354">
        <f>SUM(B852)</f>
        <v>14</v>
      </c>
    </row>
    <row r="852" customHeight="1" spans="1:2">
      <c r="A852" s="355" t="s">
        <v>668</v>
      </c>
      <c r="B852" s="313">
        <v>14</v>
      </c>
    </row>
    <row r="853" customHeight="1" spans="1:2">
      <c r="A853" s="293" t="s">
        <v>669</v>
      </c>
      <c r="B853" s="354">
        <f>SUM(B854,B865,B867,B870,B872,B874)</f>
        <v>10177</v>
      </c>
    </row>
    <row r="854" customHeight="1" spans="1:2">
      <c r="A854" s="293" t="s">
        <v>670</v>
      </c>
      <c r="B854" s="354">
        <f>SUM(B855:B864)</f>
        <v>4809</v>
      </c>
    </row>
    <row r="855" customHeight="1" spans="1:2">
      <c r="A855" s="355" t="s">
        <v>55</v>
      </c>
      <c r="B855" s="313">
        <v>445</v>
      </c>
    </row>
    <row r="856" customHeight="1" spans="1:2">
      <c r="A856" s="355" t="s">
        <v>56</v>
      </c>
      <c r="B856" s="313"/>
    </row>
    <row r="857" customHeight="1" spans="1:2">
      <c r="A857" s="355" t="s">
        <v>57</v>
      </c>
      <c r="B857" s="313">
        <v>10</v>
      </c>
    </row>
    <row r="858" customHeight="1" spans="1:2">
      <c r="A858" s="355" t="s">
        <v>671</v>
      </c>
      <c r="B858" s="313">
        <v>1471</v>
      </c>
    </row>
    <row r="859" customHeight="1" spans="1:2">
      <c r="A859" s="355" t="s">
        <v>672</v>
      </c>
      <c r="B859" s="313"/>
    </row>
    <row r="860" customHeight="1" spans="1:2">
      <c r="A860" s="355" t="s">
        <v>673</v>
      </c>
      <c r="B860" s="313">
        <v>208</v>
      </c>
    </row>
    <row r="861" customHeight="1" spans="1:2">
      <c r="A861" s="355" t="s">
        <v>674</v>
      </c>
      <c r="B861" s="313"/>
    </row>
    <row r="862" customHeight="1" spans="1:2">
      <c r="A862" s="355" t="s">
        <v>675</v>
      </c>
      <c r="B862" s="313"/>
    </row>
    <row r="863" customHeight="1" spans="1:2">
      <c r="A863" s="355" t="s">
        <v>676</v>
      </c>
      <c r="B863" s="313"/>
    </row>
    <row r="864" customHeight="1" spans="1:2">
      <c r="A864" s="355" t="s">
        <v>677</v>
      </c>
      <c r="B864" s="313">
        <v>2675</v>
      </c>
    </row>
    <row r="865" customHeight="1" spans="1:2">
      <c r="A865" s="293" t="s">
        <v>678</v>
      </c>
      <c r="B865" s="354">
        <f>SUM(B866)</f>
        <v>1548</v>
      </c>
    </row>
    <row r="866" customHeight="1" spans="1:2">
      <c r="A866" s="355" t="s">
        <v>679</v>
      </c>
      <c r="B866" s="313">
        <v>1548</v>
      </c>
    </row>
    <row r="867" customHeight="1" spans="1:2">
      <c r="A867" s="293" t="s">
        <v>680</v>
      </c>
      <c r="B867" s="354">
        <f>SUM(B868:B869)</f>
        <v>450</v>
      </c>
    </row>
    <row r="868" customHeight="1" spans="1:2">
      <c r="A868" s="355" t="s">
        <v>681</v>
      </c>
      <c r="B868" s="313"/>
    </row>
    <row r="869" customHeight="1" spans="1:2">
      <c r="A869" s="355" t="s">
        <v>682</v>
      </c>
      <c r="B869" s="313">
        <v>450</v>
      </c>
    </row>
    <row r="870" customHeight="1" spans="1:2">
      <c r="A870" s="293" t="s">
        <v>683</v>
      </c>
      <c r="B870" s="354">
        <f>SUM(B871)</f>
        <v>3348</v>
      </c>
    </row>
    <row r="871" customHeight="1" spans="1:2">
      <c r="A871" s="355" t="s">
        <v>684</v>
      </c>
      <c r="B871" s="313">
        <v>3348</v>
      </c>
    </row>
    <row r="872" customHeight="1" spans="1:2">
      <c r="A872" s="293" t="s">
        <v>685</v>
      </c>
      <c r="B872" s="354"/>
    </row>
    <row r="873" customHeight="1" spans="1:2">
      <c r="A873" s="355" t="s">
        <v>686</v>
      </c>
      <c r="B873" s="313"/>
    </row>
    <row r="874" customHeight="1" spans="1:2">
      <c r="A874" s="293" t="s">
        <v>687</v>
      </c>
      <c r="B874" s="354">
        <f>SUM(B875)</f>
        <v>22</v>
      </c>
    </row>
    <row r="875" customHeight="1" spans="1:2">
      <c r="A875" s="355" t="s">
        <v>688</v>
      </c>
      <c r="B875" s="313">
        <v>22</v>
      </c>
    </row>
    <row r="876" customHeight="1" spans="1:2">
      <c r="A876" s="293" t="s">
        <v>689</v>
      </c>
      <c r="B876" s="354">
        <f>SUM(B877,B903,B926,B954,B961,B967,B973,B976)</f>
        <v>27912</v>
      </c>
    </row>
    <row r="877" customHeight="1" spans="1:2">
      <c r="A877" s="293" t="s">
        <v>690</v>
      </c>
      <c r="B877" s="354">
        <f>SUM(B878:B902)</f>
        <v>8105</v>
      </c>
    </row>
    <row r="878" customHeight="1" spans="1:2">
      <c r="A878" s="355" t="s">
        <v>55</v>
      </c>
      <c r="B878" s="313">
        <v>778</v>
      </c>
    </row>
    <row r="879" customHeight="1" spans="1:2">
      <c r="A879" s="355" t="s">
        <v>56</v>
      </c>
      <c r="B879" s="313">
        <v>29</v>
      </c>
    </row>
    <row r="880" customHeight="1" spans="1:2">
      <c r="A880" s="355" t="s">
        <v>57</v>
      </c>
      <c r="B880" s="313"/>
    </row>
    <row r="881" customHeight="1" spans="1:2">
      <c r="A881" s="355" t="s">
        <v>64</v>
      </c>
      <c r="B881" s="313">
        <v>3382</v>
      </c>
    </row>
    <row r="882" customHeight="1" spans="1:2">
      <c r="A882" s="355" t="s">
        <v>691</v>
      </c>
      <c r="B882" s="313"/>
    </row>
    <row r="883" customHeight="1" spans="1:2">
      <c r="A883" s="355" t="s">
        <v>692</v>
      </c>
      <c r="B883" s="313"/>
    </row>
    <row r="884" customHeight="1" spans="1:2">
      <c r="A884" s="355" t="s">
        <v>693</v>
      </c>
      <c r="B884" s="313">
        <v>36</v>
      </c>
    </row>
    <row r="885" customHeight="1" spans="1:2">
      <c r="A885" s="355" t="s">
        <v>694</v>
      </c>
      <c r="B885" s="313">
        <v>8</v>
      </c>
    </row>
    <row r="886" customHeight="1" spans="1:2">
      <c r="A886" s="355" t="s">
        <v>695</v>
      </c>
      <c r="B886" s="313">
        <v>10</v>
      </c>
    </row>
    <row r="887" customHeight="1" spans="1:2">
      <c r="A887" s="355" t="s">
        <v>696</v>
      </c>
      <c r="B887" s="313">
        <v>7</v>
      </c>
    </row>
    <row r="888" customHeight="1" spans="1:2">
      <c r="A888" s="355" t="s">
        <v>697</v>
      </c>
      <c r="B888" s="313">
        <v>4</v>
      </c>
    </row>
    <row r="889" customHeight="1" spans="1:2">
      <c r="A889" s="355" t="s">
        <v>698</v>
      </c>
      <c r="B889" s="313"/>
    </row>
    <row r="890" customHeight="1" spans="1:2">
      <c r="A890" s="355" t="s">
        <v>699</v>
      </c>
      <c r="B890" s="313">
        <v>1</v>
      </c>
    </row>
    <row r="891" customHeight="1" spans="1:2">
      <c r="A891" s="355" t="s">
        <v>700</v>
      </c>
      <c r="B891" s="313"/>
    </row>
    <row r="892" customHeight="1" spans="1:2">
      <c r="A892" s="355" t="s">
        <v>701</v>
      </c>
      <c r="B892" s="313"/>
    </row>
    <row r="893" customHeight="1" spans="1:2">
      <c r="A893" s="355" t="s">
        <v>702</v>
      </c>
      <c r="B893" s="313">
        <v>15</v>
      </c>
    </row>
    <row r="894" customHeight="1" spans="1:2">
      <c r="A894" s="355" t="s">
        <v>703</v>
      </c>
      <c r="B894" s="313">
        <v>1</v>
      </c>
    </row>
    <row r="895" customHeight="1" spans="1:2">
      <c r="A895" s="355" t="s">
        <v>704</v>
      </c>
      <c r="B895" s="313"/>
    </row>
    <row r="896" customHeight="1" spans="1:2">
      <c r="A896" s="355" t="s">
        <v>705</v>
      </c>
      <c r="B896" s="313">
        <v>31</v>
      </c>
    </row>
    <row r="897" customHeight="1" spans="1:2">
      <c r="A897" s="355" t="s">
        <v>706</v>
      </c>
      <c r="B897" s="313">
        <v>65</v>
      </c>
    </row>
    <row r="898" customHeight="1" spans="1:2">
      <c r="A898" s="355" t="s">
        <v>707</v>
      </c>
      <c r="B898" s="313"/>
    </row>
    <row r="899" customHeight="1" spans="1:2">
      <c r="A899" s="355" t="s">
        <v>708</v>
      </c>
      <c r="B899" s="313"/>
    </row>
    <row r="900" customHeight="1" spans="1:2">
      <c r="A900" s="355" t="s">
        <v>709</v>
      </c>
      <c r="B900" s="313"/>
    </row>
    <row r="901" customHeight="1" spans="1:2">
      <c r="A901" s="355" t="s">
        <v>710</v>
      </c>
      <c r="B901" s="313"/>
    </row>
    <row r="902" customHeight="1" spans="1:2">
      <c r="A902" s="355" t="s">
        <v>711</v>
      </c>
      <c r="B902" s="313">
        <v>3738</v>
      </c>
    </row>
    <row r="903" customHeight="1" spans="1:2">
      <c r="A903" s="293" t="s">
        <v>712</v>
      </c>
      <c r="B903" s="354">
        <f>SUM(B904:B925)</f>
        <v>934</v>
      </c>
    </row>
    <row r="904" customHeight="1" spans="1:2">
      <c r="A904" s="355" t="s">
        <v>55</v>
      </c>
      <c r="B904" s="313">
        <v>268</v>
      </c>
    </row>
    <row r="905" customHeight="1" spans="1:2">
      <c r="A905" s="355" t="s">
        <v>56</v>
      </c>
      <c r="B905" s="313">
        <v>474</v>
      </c>
    </row>
    <row r="906" customHeight="1" spans="1:2">
      <c r="A906" s="355" t="s">
        <v>57</v>
      </c>
      <c r="B906" s="313"/>
    </row>
    <row r="907" customHeight="1" spans="1:2">
      <c r="A907" s="355" t="s">
        <v>713</v>
      </c>
      <c r="B907" s="313"/>
    </row>
    <row r="908" customHeight="1" spans="1:2">
      <c r="A908" s="355" t="s">
        <v>714</v>
      </c>
      <c r="B908" s="313">
        <v>10</v>
      </c>
    </row>
    <row r="909" customHeight="1" spans="1:2">
      <c r="A909" s="355" t="s">
        <v>715</v>
      </c>
      <c r="B909" s="313"/>
    </row>
    <row r="910" customHeight="1" spans="1:2">
      <c r="A910" s="355" t="s">
        <v>716</v>
      </c>
      <c r="B910" s="313">
        <v>21</v>
      </c>
    </row>
    <row r="911" customHeight="1" spans="1:2">
      <c r="A911" s="355" t="s">
        <v>717</v>
      </c>
      <c r="B911" s="313"/>
    </row>
    <row r="912" customHeight="1" spans="1:2">
      <c r="A912" s="355" t="s">
        <v>718</v>
      </c>
      <c r="B912" s="313">
        <v>16</v>
      </c>
    </row>
    <row r="913" customHeight="1" spans="1:2">
      <c r="A913" s="355" t="s">
        <v>719</v>
      </c>
      <c r="B913" s="313"/>
    </row>
    <row r="914" customHeight="1" spans="1:2">
      <c r="A914" s="355" t="s">
        <v>720</v>
      </c>
      <c r="B914" s="313"/>
    </row>
    <row r="915" customHeight="1" spans="1:2">
      <c r="A915" s="355" t="s">
        <v>721</v>
      </c>
      <c r="B915" s="313"/>
    </row>
    <row r="916" customHeight="1" spans="1:2">
      <c r="A916" s="355" t="s">
        <v>722</v>
      </c>
      <c r="B916" s="313"/>
    </row>
    <row r="917" customHeight="1" spans="1:2">
      <c r="A917" s="355" t="s">
        <v>723</v>
      </c>
      <c r="B917" s="313"/>
    </row>
    <row r="918" customHeight="1" spans="1:2">
      <c r="A918" s="355" t="s">
        <v>724</v>
      </c>
      <c r="B918" s="313"/>
    </row>
    <row r="919" customHeight="1" spans="1:2">
      <c r="A919" s="355" t="s">
        <v>725</v>
      </c>
      <c r="B919" s="313"/>
    </row>
    <row r="920" customHeight="1" spans="1:2">
      <c r="A920" s="355" t="s">
        <v>726</v>
      </c>
      <c r="B920" s="313"/>
    </row>
    <row r="921" customHeight="1" spans="1:2">
      <c r="A921" s="355" t="s">
        <v>727</v>
      </c>
      <c r="B921" s="313">
        <v>125</v>
      </c>
    </row>
    <row r="922" customHeight="1" spans="1:2">
      <c r="A922" s="355" t="s">
        <v>728</v>
      </c>
      <c r="B922" s="313"/>
    </row>
    <row r="923" customHeight="1" spans="1:2">
      <c r="A923" s="355" t="s">
        <v>697</v>
      </c>
      <c r="B923" s="313"/>
    </row>
    <row r="924" customHeight="1" spans="1:2">
      <c r="A924" s="355" t="s">
        <v>729</v>
      </c>
      <c r="B924" s="313"/>
    </row>
    <row r="925" customHeight="1" spans="1:2">
      <c r="A925" s="355" t="s">
        <v>730</v>
      </c>
      <c r="B925" s="313">
        <v>20</v>
      </c>
    </row>
    <row r="926" customHeight="1" spans="1:2">
      <c r="A926" s="293" t="s">
        <v>731</v>
      </c>
      <c r="B926" s="354">
        <f>SUM(B927:B953)</f>
        <v>961</v>
      </c>
    </row>
    <row r="927" customHeight="1" spans="1:2">
      <c r="A927" s="355" t="s">
        <v>55</v>
      </c>
      <c r="B927" s="313">
        <v>257</v>
      </c>
    </row>
    <row r="928" customHeight="1" spans="1:2">
      <c r="A928" s="355" t="s">
        <v>56</v>
      </c>
      <c r="B928" s="313"/>
    </row>
    <row r="929" customHeight="1" spans="1:2">
      <c r="A929" s="355" t="s">
        <v>57</v>
      </c>
      <c r="B929" s="313"/>
    </row>
    <row r="930" customHeight="1" spans="1:2">
      <c r="A930" s="355" t="s">
        <v>732</v>
      </c>
      <c r="B930" s="313"/>
    </row>
    <row r="931" customHeight="1" spans="1:2">
      <c r="A931" s="355" t="s">
        <v>733</v>
      </c>
      <c r="B931" s="313"/>
    </row>
    <row r="932" customHeight="1" spans="1:2">
      <c r="A932" s="355" t="s">
        <v>734</v>
      </c>
      <c r="B932" s="313"/>
    </row>
    <row r="933" customHeight="1" spans="1:2">
      <c r="A933" s="355" t="s">
        <v>735</v>
      </c>
      <c r="B933" s="313"/>
    </row>
    <row r="934" customHeight="1" spans="1:2">
      <c r="A934" s="355" t="s">
        <v>736</v>
      </c>
      <c r="B934" s="313"/>
    </row>
    <row r="935" customHeight="1" spans="1:2">
      <c r="A935" s="355" t="s">
        <v>737</v>
      </c>
      <c r="B935" s="313"/>
    </row>
    <row r="936" customHeight="1" spans="1:2">
      <c r="A936" s="355" t="s">
        <v>738</v>
      </c>
      <c r="B936" s="313"/>
    </row>
    <row r="937" customHeight="1" spans="1:2">
      <c r="A937" s="355" t="s">
        <v>739</v>
      </c>
      <c r="B937" s="313">
        <v>586</v>
      </c>
    </row>
    <row r="938" customHeight="1" spans="1:2">
      <c r="A938" s="355" t="s">
        <v>740</v>
      </c>
      <c r="B938" s="313"/>
    </row>
    <row r="939" customHeight="1" spans="1:2">
      <c r="A939" s="355" t="s">
        <v>741</v>
      </c>
      <c r="B939" s="313"/>
    </row>
    <row r="940" customHeight="1" spans="1:2">
      <c r="A940" s="355" t="s">
        <v>742</v>
      </c>
      <c r="B940" s="313">
        <v>30</v>
      </c>
    </row>
    <row r="941" customHeight="1" spans="1:2">
      <c r="A941" s="355" t="s">
        <v>743</v>
      </c>
      <c r="B941" s="313"/>
    </row>
    <row r="942" customHeight="1" spans="1:2">
      <c r="A942" s="355" t="s">
        <v>744</v>
      </c>
      <c r="B942" s="313">
        <v>2</v>
      </c>
    </row>
    <row r="943" customHeight="1" spans="1:2">
      <c r="A943" s="355" t="s">
        <v>745</v>
      </c>
      <c r="B943" s="313">
        <v>3</v>
      </c>
    </row>
    <row r="944" customHeight="1" spans="1:2">
      <c r="A944" s="355" t="s">
        <v>746</v>
      </c>
      <c r="B944" s="313"/>
    </row>
    <row r="945" customHeight="1" spans="1:2">
      <c r="A945" s="355" t="s">
        <v>747</v>
      </c>
      <c r="B945" s="313"/>
    </row>
    <row r="946" customHeight="1" spans="1:2">
      <c r="A946" s="355" t="s">
        <v>748</v>
      </c>
      <c r="B946" s="313">
        <v>5</v>
      </c>
    </row>
    <row r="947" customHeight="1" spans="1:2">
      <c r="A947" s="355" t="s">
        <v>749</v>
      </c>
      <c r="B947" s="313">
        <v>15</v>
      </c>
    </row>
    <row r="948" customHeight="1" spans="1:2">
      <c r="A948" s="355" t="s">
        <v>724</v>
      </c>
      <c r="B948" s="313"/>
    </row>
    <row r="949" customHeight="1" spans="1:2">
      <c r="A949" s="355" t="s">
        <v>750</v>
      </c>
      <c r="B949" s="313"/>
    </row>
    <row r="950" customHeight="1" spans="1:2">
      <c r="A950" s="355" t="s">
        <v>751</v>
      </c>
      <c r="B950" s="313"/>
    </row>
    <row r="951" customHeight="1" spans="1:2">
      <c r="A951" s="355" t="s">
        <v>752</v>
      </c>
      <c r="B951" s="313"/>
    </row>
    <row r="952" customHeight="1" spans="1:2">
      <c r="A952" s="355" t="s">
        <v>753</v>
      </c>
      <c r="B952" s="313"/>
    </row>
    <row r="953" customHeight="1" spans="1:2">
      <c r="A953" s="355" t="s">
        <v>754</v>
      </c>
      <c r="B953" s="313">
        <v>63</v>
      </c>
    </row>
    <row r="954" customHeight="1" spans="1:2">
      <c r="A954" s="293" t="s">
        <v>755</v>
      </c>
      <c r="B954" s="354">
        <f>SUM(B955:B960)</f>
        <v>9896</v>
      </c>
    </row>
    <row r="955" customHeight="1" spans="1:2">
      <c r="A955" s="355" t="s">
        <v>756</v>
      </c>
      <c r="B955" s="313"/>
    </row>
    <row r="956" customHeight="1" spans="1:2">
      <c r="A956" s="355" t="s">
        <v>757</v>
      </c>
      <c r="B956" s="313">
        <v>27</v>
      </c>
    </row>
    <row r="957" customHeight="1" spans="1:2">
      <c r="A957" s="355" t="s">
        <v>758</v>
      </c>
      <c r="B957" s="313"/>
    </row>
    <row r="958" customHeight="1" spans="1:2">
      <c r="A958" s="355" t="s">
        <v>759</v>
      </c>
      <c r="B958" s="313"/>
    </row>
    <row r="959" customHeight="1" spans="1:2">
      <c r="A959" s="355" t="s">
        <v>760</v>
      </c>
      <c r="B959" s="313"/>
    </row>
    <row r="960" customHeight="1" spans="1:2">
      <c r="A960" s="355" t="s">
        <v>761</v>
      </c>
      <c r="B960" s="313">
        <v>9869</v>
      </c>
    </row>
    <row r="961" customHeight="1" spans="1:2">
      <c r="A961" s="293" t="s">
        <v>762</v>
      </c>
      <c r="B961" s="354">
        <f>SUM(B962:B966)</f>
        <v>7979</v>
      </c>
    </row>
    <row r="962" customHeight="1" spans="1:2">
      <c r="A962" s="355" t="s">
        <v>763</v>
      </c>
      <c r="B962" s="313"/>
    </row>
    <row r="963" customHeight="1" spans="1:2">
      <c r="A963" s="355" t="s">
        <v>764</v>
      </c>
      <c r="B963" s="313">
        <v>7979</v>
      </c>
    </row>
    <row r="964" customHeight="1" spans="1:2">
      <c r="A964" s="355" t="s">
        <v>765</v>
      </c>
      <c r="B964" s="313"/>
    </row>
    <row r="965" customHeight="1" spans="1:2">
      <c r="A965" s="355" t="s">
        <v>766</v>
      </c>
      <c r="B965" s="313"/>
    </row>
    <row r="966" customHeight="1" spans="1:2">
      <c r="A966" s="355" t="s">
        <v>767</v>
      </c>
      <c r="B966" s="313"/>
    </row>
    <row r="967" customHeight="1" spans="1:2">
      <c r="A967" s="293" t="s">
        <v>768</v>
      </c>
      <c r="B967" s="354"/>
    </row>
    <row r="968" customHeight="1" spans="1:2">
      <c r="A968" s="355" t="s">
        <v>769</v>
      </c>
      <c r="B968" s="313"/>
    </row>
    <row r="969" customHeight="1" spans="1:2">
      <c r="A969" s="355" t="s">
        <v>770</v>
      </c>
      <c r="B969" s="313"/>
    </row>
    <row r="970" customHeight="1" spans="1:2">
      <c r="A970" s="355" t="s">
        <v>771</v>
      </c>
      <c r="B970" s="313"/>
    </row>
    <row r="971" customHeight="1" spans="1:2">
      <c r="A971" s="355" t="s">
        <v>772</v>
      </c>
      <c r="B971" s="313"/>
    </row>
    <row r="972" customHeight="1" spans="1:2">
      <c r="A972" s="355" t="s">
        <v>773</v>
      </c>
      <c r="B972" s="313"/>
    </row>
    <row r="973" customHeight="1" spans="1:2">
      <c r="A973" s="293" t="s">
        <v>774</v>
      </c>
      <c r="B973" s="354"/>
    </row>
    <row r="974" customHeight="1" spans="1:2">
      <c r="A974" s="355" t="s">
        <v>775</v>
      </c>
      <c r="B974" s="313"/>
    </row>
    <row r="975" customHeight="1" spans="1:2">
      <c r="A975" s="355" t="s">
        <v>776</v>
      </c>
      <c r="B975" s="313"/>
    </row>
    <row r="976" customHeight="1" spans="1:2">
      <c r="A976" s="293" t="s">
        <v>777</v>
      </c>
      <c r="B976" s="354">
        <f>SUM(B977:B978)</f>
        <v>37</v>
      </c>
    </row>
    <row r="977" customHeight="1" spans="1:2">
      <c r="A977" s="355" t="s">
        <v>778</v>
      </c>
      <c r="B977" s="313"/>
    </row>
    <row r="978" customHeight="1" spans="1:2">
      <c r="A978" s="355" t="s">
        <v>779</v>
      </c>
      <c r="B978" s="313">
        <v>37</v>
      </c>
    </row>
    <row r="979" customHeight="1" spans="1:2">
      <c r="A979" s="293" t="s">
        <v>780</v>
      </c>
      <c r="B979" s="354">
        <f>SUM(B980,B1001,B1021,B1028)</f>
        <v>2886</v>
      </c>
    </row>
    <row r="980" customHeight="1" spans="1:2">
      <c r="A980" s="293" t="s">
        <v>781</v>
      </c>
      <c r="B980" s="354">
        <f>SUM(B981:B1000)</f>
        <v>2851</v>
      </c>
    </row>
    <row r="981" customHeight="1" spans="1:2">
      <c r="A981" s="355" t="s">
        <v>55</v>
      </c>
      <c r="B981" s="313">
        <v>538</v>
      </c>
    </row>
    <row r="982" customHeight="1" spans="1:2">
      <c r="A982" s="355" t="s">
        <v>56</v>
      </c>
      <c r="B982" s="313"/>
    </row>
    <row r="983" customHeight="1" spans="1:2">
      <c r="A983" s="355" t="s">
        <v>57</v>
      </c>
      <c r="B983" s="313"/>
    </row>
    <row r="984" customHeight="1" spans="1:2">
      <c r="A984" s="355" t="s">
        <v>782</v>
      </c>
      <c r="B984" s="313"/>
    </row>
    <row r="985" customHeight="1" spans="1:2">
      <c r="A985" s="355" t="s">
        <v>783</v>
      </c>
      <c r="B985" s="313">
        <v>1045</v>
      </c>
    </row>
    <row r="986" customHeight="1" spans="1:2">
      <c r="A986" s="355" t="s">
        <v>784</v>
      </c>
      <c r="B986" s="313"/>
    </row>
    <row r="987" customHeight="1" spans="1:2">
      <c r="A987" s="355" t="s">
        <v>785</v>
      </c>
      <c r="B987" s="313">
        <v>243</v>
      </c>
    </row>
    <row r="988" customHeight="1" spans="1:2">
      <c r="A988" s="355" t="s">
        <v>786</v>
      </c>
      <c r="B988" s="313">
        <v>660</v>
      </c>
    </row>
    <row r="989" customHeight="1" spans="1:2">
      <c r="A989" s="355" t="s">
        <v>787</v>
      </c>
      <c r="B989" s="313"/>
    </row>
    <row r="990" customHeight="1" spans="1:2">
      <c r="A990" s="355" t="s">
        <v>788</v>
      </c>
      <c r="B990" s="313"/>
    </row>
    <row r="991" customHeight="1" spans="1:2">
      <c r="A991" s="355" t="s">
        <v>789</v>
      </c>
      <c r="B991" s="313"/>
    </row>
    <row r="992" customHeight="1" spans="1:2">
      <c r="A992" s="355" t="s">
        <v>790</v>
      </c>
      <c r="B992" s="313"/>
    </row>
    <row r="993" customHeight="1" spans="1:2">
      <c r="A993" s="355" t="s">
        <v>791</v>
      </c>
      <c r="B993" s="313"/>
    </row>
    <row r="994" customHeight="1" spans="1:2">
      <c r="A994" s="355" t="s">
        <v>792</v>
      </c>
      <c r="B994" s="313"/>
    </row>
    <row r="995" customHeight="1" spans="1:2">
      <c r="A995" s="355" t="s">
        <v>793</v>
      </c>
      <c r="B995" s="313"/>
    </row>
    <row r="996" customHeight="1" spans="1:2">
      <c r="A996" s="355" t="s">
        <v>794</v>
      </c>
      <c r="B996" s="313"/>
    </row>
    <row r="997" customHeight="1" spans="1:2">
      <c r="A997" s="355" t="s">
        <v>795</v>
      </c>
      <c r="B997" s="313"/>
    </row>
    <row r="998" customHeight="1" spans="1:2">
      <c r="A998" s="355" t="s">
        <v>796</v>
      </c>
      <c r="B998" s="313"/>
    </row>
    <row r="999" customHeight="1" spans="1:2">
      <c r="A999" s="355" t="s">
        <v>797</v>
      </c>
      <c r="B999" s="313"/>
    </row>
    <row r="1000" customHeight="1" spans="1:2">
      <c r="A1000" s="355" t="s">
        <v>798</v>
      </c>
      <c r="B1000" s="313">
        <v>365</v>
      </c>
    </row>
    <row r="1001" customHeight="1" spans="1:2">
      <c r="A1001" s="293" t="s">
        <v>799</v>
      </c>
      <c r="B1001" s="354"/>
    </row>
    <row r="1002" customHeight="1" spans="1:2">
      <c r="A1002" s="355" t="s">
        <v>55</v>
      </c>
      <c r="B1002" s="313"/>
    </row>
    <row r="1003" customHeight="1" spans="1:2">
      <c r="A1003" s="355" t="s">
        <v>56</v>
      </c>
      <c r="B1003" s="313"/>
    </row>
    <row r="1004" customHeight="1" spans="1:2">
      <c r="A1004" s="355" t="s">
        <v>57</v>
      </c>
      <c r="B1004" s="313"/>
    </row>
    <row r="1005" customHeight="1" spans="1:2">
      <c r="A1005" s="355" t="s">
        <v>800</v>
      </c>
      <c r="B1005" s="313"/>
    </row>
    <row r="1006" customHeight="1" spans="1:2">
      <c r="A1006" s="355" t="s">
        <v>801</v>
      </c>
      <c r="B1006" s="313"/>
    </row>
    <row r="1007" customHeight="1" spans="1:2">
      <c r="A1007" s="355" t="s">
        <v>802</v>
      </c>
      <c r="B1007" s="313"/>
    </row>
    <row r="1008" customHeight="1" spans="1:2">
      <c r="A1008" s="355" t="s">
        <v>803</v>
      </c>
      <c r="B1008" s="313"/>
    </row>
    <row r="1009" customHeight="1" spans="1:2">
      <c r="A1009" s="355" t="s">
        <v>804</v>
      </c>
      <c r="B1009" s="313"/>
    </row>
    <row r="1010" customHeight="1" spans="1:2">
      <c r="A1010" s="355" t="s">
        <v>805</v>
      </c>
      <c r="B1010" s="313"/>
    </row>
    <row r="1011" customHeight="1" spans="1:2">
      <c r="A1011" s="293"/>
      <c r="B1011" s="354"/>
    </row>
    <row r="1012" customHeight="1" spans="1:2">
      <c r="A1012" s="355" t="s">
        <v>55</v>
      </c>
      <c r="B1012" s="313"/>
    </row>
    <row r="1013" customHeight="1" spans="1:2">
      <c r="A1013" s="355" t="s">
        <v>56</v>
      </c>
      <c r="B1013" s="313"/>
    </row>
    <row r="1014" customHeight="1" spans="1:2">
      <c r="A1014" s="355" t="s">
        <v>57</v>
      </c>
      <c r="B1014" s="313"/>
    </row>
    <row r="1015" customHeight="1" spans="1:2">
      <c r="A1015" s="355" t="s">
        <v>806</v>
      </c>
      <c r="B1015" s="313"/>
    </row>
    <row r="1016" customHeight="1" spans="1:2">
      <c r="A1016" s="355" t="s">
        <v>807</v>
      </c>
      <c r="B1016" s="313"/>
    </row>
    <row r="1017" customHeight="1" spans="1:2">
      <c r="A1017" s="355" t="s">
        <v>808</v>
      </c>
      <c r="B1017" s="313"/>
    </row>
    <row r="1018" customHeight="1" spans="1:2">
      <c r="A1018" s="355" t="s">
        <v>809</v>
      </c>
      <c r="B1018" s="313"/>
    </row>
    <row r="1019" customHeight="1" spans="1:2">
      <c r="A1019" s="355" t="s">
        <v>810</v>
      </c>
      <c r="B1019" s="313"/>
    </row>
    <row r="1020" customHeight="1" spans="1:2">
      <c r="A1020" s="355" t="s">
        <v>811</v>
      </c>
      <c r="B1020" s="313"/>
    </row>
    <row r="1021" customHeight="1" spans="1:2">
      <c r="A1021" s="293" t="s">
        <v>812</v>
      </c>
      <c r="B1021" s="354"/>
    </row>
    <row r="1022" customHeight="1" spans="1:2">
      <c r="A1022" s="355" t="s">
        <v>55</v>
      </c>
      <c r="B1022" s="313"/>
    </row>
    <row r="1023" customHeight="1" spans="1:2">
      <c r="A1023" s="355" t="s">
        <v>56</v>
      </c>
      <c r="B1023" s="313"/>
    </row>
    <row r="1024" customHeight="1" spans="1:2">
      <c r="A1024" s="355" t="s">
        <v>57</v>
      </c>
      <c r="B1024" s="313"/>
    </row>
    <row r="1025" customHeight="1" spans="1:2">
      <c r="A1025" s="355" t="s">
        <v>804</v>
      </c>
      <c r="B1025" s="313"/>
    </row>
    <row r="1026" customHeight="1" spans="1:2">
      <c r="A1026" s="355" t="s">
        <v>813</v>
      </c>
      <c r="B1026" s="313"/>
    </row>
    <row r="1027" customHeight="1" spans="1:2">
      <c r="A1027" s="355" t="s">
        <v>814</v>
      </c>
      <c r="B1027" s="313"/>
    </row>
    <row r="1028" customHeight="1" spans="1:2">
      <c r="A1028" s="293" t="s">
        <v>815</v>
      </c>
      <c r="B1028" s="354">
        <f>SUM(B1029:B1030)</f>
        <v>35</v>
      </c>
    </row>
    <row r="1029" customHeight="1" spans="1:2">
      <c r="A1029" s="355" t="s">
        <v>816</v>
      </c>
      <c r="B1029" s="313"/>
    </row>
    <row r="1030" customHeight="1" spans="1:2">
      <c r="A1030" s="355" t="s">
        <v>817</v>
      </c>
      <c r="B1030" s="313">
        <v>35</v>
      </c>
    </row>
    <row r="1031" customHeight="1" spans="1:2">
      <c r="A1031" s="293" t="s">
        <v>818</v>
      </c>
      <c r="B1031" s="358">
        <f>SUM(B1032,B1042,B1058,B1063,B1074,B1081,B1089)</f>
        <v>0</v>
      </c>
    </row>
    <row r="1032" customHeight="1" spans="1:2">
      <c r="A1032" s="293" t="s">
        <v>819</v>
      </c>
      <c r="B1032" s="354"/>
    </row>
    <row r="1033" customHeight="1" spans="1:2">
      <c r="A1033" s="355" t="s">
        <v>55</v>
      </c>
      <c r="B1033" s="313"/>
    </row>
    <row r="1034" customHeight="1" spans="1:2">
      <c r="A1034" s="355" t="s">
        <v>56</v>
      </c>
      <c r="B1034" s="313"/>
    </row>
    <row r="1035" customHeight="1" spans="1:2">
      <c r="A1035" s="355" t="s">
        <v>57</v>
      </c>
      <c r="B1035" s="313"/>
    </row>
    <row r="1036" customHeight="1" spans="1:2">
      <c r="A1036" s="355" t="s">
        <v>820</v>
      </c>
      <c r="B1036" s="313"/>
    </row>
    <row r="1037" customHeight="1" spans="1:2">
      <c r="A1037" s="355" t="s">
        <v>821</v>
      </c>
      <c r="B1037" s="313"/>
    </row>
    <row r="1038" customHeight="1" spans="1:2">
      <c r="A1038" s="355" t="s">
        <v>822</v>
      </c>
      <c r="B1038" s="313"/>
    </row>
    <row r="1039" customHeight="1" spans="1:2">
      <c r="A1039" s="355" t="s">
        <v>823</v>
      </c>
      <c r="B1039" s="313"/>
    </row>
    <row r="1040" customHeight="1" spans="1:2">
      <c r="A1040" s="355" t="s">
        <v>824</v>
      </c>
      <c r="B1040" s="313"/>
    </row>
    <row r="1041" customHeight="1" spans="1:2">
      <c r="A1041" s="355" t="s">
        <v>825</v>
      </c>
      <c r="B1041" s="313"/>
    </row>
    <row r="1042" customHeight="1" spans="1:2">
      <c r="A1042" s="293" t="s">
        <v>826</v>
      </c>
      <c r="B1042" s="354"/>
    </row>
    <row r="1043" customHeight="1" spans="1:2">
      <c r="A1043" s="355" t="s">
        <v>55</v>
      </c>
      <c r="B1043" s="313"/>
    </row>
    <row r="1044" customHeight="1" spans="1:2">
      <c r="A1044" s="355" t="s">
        <v>56</v>
      </c>
      <c r="B1044" s="313"/>
    </row>
    <row r="1045" customHeight="1" spans="1:2">
      <c r="A1045" s="355" t="s">
        <v>57</v>
      </c>
      <c r="B1045" s="313"/>
    </row>
    <row r="1046" customHeight="1" spans="1:2">
      <c r="A1046" s="355" t="s">
        <v>827</v>
      </c>
      <c r="B1046" s="313"/>
    </row>
    <row r="1047" customHeight="1" spans="1:2">
      <c r="A1047" s="355" t="s">
        <v>828</v>
      </c>
      <c r="B1047" s="313"/>
    </row>
    <row r="1048" customHeight="1" spans="1:2">
      <c r="A1048" s="355" t="s">
        <v>829</v>
      </c>
      <c r="B1048" s="313"/>
    </row>
    <row r="1049" customHeight="1" spans="1:2">
      <c r="A1049" s="355" t="s">
        <v>830</v>
      </c>
      <c r="B1049" s="313"/>
    </row>
    <row r="1050" customHeight="1" spans="1:2">
      <c r="A1050" s="355" t="s">
        <v>831</v>
      </c>
      <c r="B1050" s="313"/>
    </row>
    <row r="1051" customHeight="1" spans="1:2">
      <c r="A1051" s="355" t="s">
        <v>832</v>
      </c>
      <c r="B1051" s="313"/>
    </row>
    <row r="1052" customHeight="1" spans="1:2">
      <c r="A1052" s="355" t="s">
        <v>833</v>
      </c>
      <c r="B1052" s="313"/>
    </row>
    <row r="1053" customHeight="1" spans="1:2">
      <c r="A1053" s="355" t="s">
        <v>834</v>
      </c>
      <c r="B1053" s="313"/>
    </row>
    <row r="1054" customHeight="1" spans="1:2">
      <c r="A1054" s="355" t="s">
        <v>835</v>
      </c>
      <c r="B1054" s="313"/>
    </row>
    <row r="1055" customHeight="1" spans="1:2">
      <c r="A1055" s="355" t="s">
        <v>836</v>
      </c>
      <c r="B1055" s="313"/>
    </row>
    <row r="1056" customHeight="1" spans="1:2">
      <c r="A1056" s="355" t="s">
        <v>837</v>
      </c>
      <c r="B1056" s="313"/>
    </row>
    <row r="1057" customHeight="1" spans="1:2">
      <c r="A1057" s="355" t="s">
        <v>838</v>
      </c>
      <c r="B1057" s="313"/>
    </row>
    <row r="1058" customHeight="1" spans="1:2">
      <c r="A1058" s="293" t="s">
        <v>839</v>
      </c>
      <c r="B1058" s="354"/>
    </row>
    <row r="1059" customHeight="1" spans="1:2">
      <c r="A1059" s="355" t="s">
        <v>55</v>
      </c>
      <c r="B1059" s="313"/>
    </row>
    <row r="1060" customHeight="1" spans="1:2">
      <c r="A1060" s="355" t="s">
        <v>56</v>
      </c>
      <c r="B1060" s="313"/>
    </row>
    <row r="1061" customHeight="1" spans="1:2">
      <c r="A1061" s="355" t="s">
        <v>57</v>
      </c>
      <c r="B1061" s="313"/>
    </row>
    <row r="1062" customHeight="1" spans="1:2">
      <c r="A1062" s="355" t="s">
        <v>840</v>
      </c>
      <c r="B1062" s="313"/>
    </row>
    <row r="1063" customHeight="1" spans="1:2">
      <c r="A1063" s="293" t="s">
        <v>841</v>
      </c>
      <c r="B1063" s="354"/>
    </row>
    <row r="1064" customHeight="1" spans="1:2">
      <c r="A1064" s="355" t="s">
        <v>55</v>
      </c>
      <c r="B1064" s="313"/>
    </row>
    <row r="1065" customHeight="1" spans="1:2">
      <c r="A1065" s="355" t="s">
        <v>56</v>
      </c>
      <c r="B1065" s="313"/>
    </row>
    <row r="1066" customHeight="1" spans="1:2">
      <c r="A1066" s="355" t="s">
        <v>57</v>
      </c>
      <c r="B1066" s="313"/>
    </row>
    <row r="1067" customHeight="1" spans="1:2">
      <c r="A1067" s="355" t="s">
        <v>842</v>
      </c>
      <c r="B1067" s="313"/>
    </row>
    <row r="1068" customHeight="1" spans="1:2">
      <c r="A1068" s="355" t="s">
        <v>843</v>
      </c>
      <c r="B1068" s="313"/>
    </row>
    <row r="1069" customHeight="1" spans="1:2">
      <c r="A1069" s="355" t="s">
        <v>844</v>
      </c>
      <c r="B1069" s="313"/>
    </row>
    <row r="1070" customHeight="1" spans="1:2">
      <c r="A1070" s="355" t="s">
        <v>845</v>
      </c>
      <c r="B1070" s="313"/>
    </row>
    <row r="1071" customHeight="1" spans="1:2">
      <c r="A1071" s="355" t="s">
        <v>846</v>
      </c>
      <c r="B1071" s="313"/>
    </row>
    <row r="1072" customHeight="1" spans="1:2">
      <c r="A1072" s="355" t="s">
        <v>64</v>
      </c>
      <c r="B1072" s="313"/>
    </row>
    <row r="1073" customHeight="1" spans="1:2">
      <c r="A1073" s="355" t="s">
        <v>847</v>
      </c>
      <c r="B1073" s="313"/>
    </row>
    <row r="1074" customHeight="1" spans="1:2">
      <c r="A1074" s="293" t="s">
        <v>848</v>
      </c>
      <c r="B1074" s="354"/>
    </row>
    <row r="1075" customHeight="1" spans="1:2">
      <c r="A1075" s="355" t="s">
        <v>55</v>
      </c>
      <c r="B1075" s="313"/>
    </row>
    <row r="1076" customHeight="1" spans="1:2">
      <c r="A1076" s="355" t="s">
        <v>56</v>
      </c>
      <c r="B1076" s="313"/>
    </row>
    <row r="1077" customHeight="1" spans="1:2">
      <c r="A1077" s="355" t="s">
        <v>57</v>
      </c>
      <c r="B1077" s="313"/>
    </row>
    <row r="1078" customHeight="1" spans="1:2">
      <c r="A1078" s="355" t="s">
        <v>849</v>
      </c>
      <c r="B1078" s="313"/>
    </row>
    <row r="1079" customHeight="1" spans="1:2">
      <c r="A1079" s="355" t="s">
        <v>850</v>
      </c>
      <c r="B1079" s="313"/>
    </row>
    <row r="1080" customHeight="1" spans="1:2">
      <c r="A1080" s="355" t="s">
        <v>851</v>
      </c>
      <c r="B1080" s="313"/>
    </row>
    <row r="1081" customHeight="1" spans="1:2">
      <c r="A1081" s="293" t="s">
        <v>852</v>
      </c>
      <c r="B1081" s="354"/>
    </row>
    <row r="1082" customHeight="1" spans="1:2">
      <c r="A1082" s="355" t="s">
        <v>55</v>
      </c>
      <c r="B1082" s="313"/>
    </row>
    <row r="1083" customHeight="1" spans="1:2">
      <c r="A1083" s="355" t="s">
        <v>56</v>
      </c>
      <c r="B1083" s="313"/>
    </row>
    <row r="1084" customHeight="1" spans="1:2">
      <c r="A1084" s="355" t="s">
        <v>57</v>
      </c>
      <c r="B1084" s="313"/>
    </row>
    <row r="1085" customHeight="1" spans="1:2">
      <c r="A1085" s="355" t="s">
        <v>853</v>
      </c>
      <c r="B1085" s="313"/>
    </row>
    <row r="1086" customHeight="1" spans="1:2">
      <c r="A1086" s="355" t="s">
        <v>854</v>
      </c>
      <c r="B1086" s="313"/>
    </row>
    <row r="1087" customHeight="1" spans="1:2">
      <c r="A1087" s="355" t="s">
        <v>855</v>
      </c>
      <c r="B1087" s="313"/>
    </row>
    <row r="1088" customHeight="1" spans="1:2">
      <c r="A1088" s="355" t="s">
        <v>856</v>
      </c>
      <c r="B1088" s="313"/>
    </row>
    <row r="1089" customHeight="1" spans="1:2">
      <c r="A1089" s="293" t="s">
        <v>857</v>
      </c>
      <c r="B1089" s="354"/>
    </row>
    <row r="1090" customHeight="1" spans="1:2">
      <c r="A1090" s="355" t="s">
        <v>858</v>
      </c>
      <c r="B1090" s="313"/>
    </row>
    <row r="1091" customHeight="1" spans="1:2">
      <c r="A1091" s="355" t="s">
        <v>859</v>
      </c>
      <c r="B1091" s="313"/>
    </row>
    <row r="1092" customHeight="1" spans="1:2">
      <c r="A1092" s="355" t="s">
        <v>860</v>
      </c>
      <c r="B1092" s="313"/>
    </row>
    <row r="1093" customHeight="1" spans="1:2">
      <c r="A1093" s="355" t="s">
        <v>861</v>
      </c>
      <c r="B1093" s="313"/>
    </row>
    <row r="1094" customHeight="1" spans="1:2">
      <c r="A1094" s="355" t="s">
        <v>862</v>
      </c>
      <c r="B1094" s="313"/>
    </row>
    <row r="1095" customHeight="1" spans="1:2">
      <c r="A1095" s="293" t="s">
        <v>863</v>
      </c>
      <c r="B1095" s="354">
        <v>223</v>
      </c>
    </row>
    <row r="1096" customHeight="1" spans="1:2">
      <c r="A1096" s="293" t="s">
        <v>864</v>
      </c>
      <c r="B1096" s="354">
        <v>223</v>
      </c>
    </row>
    <row r="1097" customHeight="1" spans="1:2">
      <c r="A1097" s="355" t="s">
        <v>55</v>
      </c>
      <c r="B1097" s="313">
        <v>133</v>
      </c>
    </row>
    <row r="1098" customHeight="1" spans="1:2">
      <c r="A1098" s="355" t="s">
        <v>56</v>
      </c>
      <c r="B1098" s="313">
        <v>90</v>
      </c>
    </row>
    <row r="1099" customHeight="1" spans="1:2">
      <c r="A1099" s="355" t="s">
        <v>57</v>
      </c>
      <c r="B1099" s="313"/>
    </row>
    <row r="1100" customHeight="1" spans="1:2">
      <c r="A1100" s="355" t="s">
        <v>865</v>
      </c>
      <c r="B1100" s="313"/>
    </row>
    <row r="1101" customHeight="1" spans="1:2">
      <c r="A1101" s="355" t="s">
        <v>866</v>
      </c>
      <c r="B1101" s="313"/>
    </row>
    <row r="1102" customHeight="1" spans="1:2">
      <c r="A1102" s="355" t="s">
        <v>867</v>
      </c>
      <c r="B1102" s="313"/>
    </row>
    <row r="1103" customHeight="1" spans="1:2">
      <c r="A1103" s="355" t="s">
        <v>868</v>
      </c>
      <c r="B1103" s="313"/>
    </row>
    <row r="1104" customHeight="1" spans="1:2">
      <c r="A1104" s="355" t="s">
        <v>64</v>
      </c>
      <c r="B1104" s="313"/>
    </row>
    <row r="1105" customHeight="1" spans="1:2">
      <c r="A1105" s="355" t="s">
        <v>869</v>
      </c>
      <c r="B1105" s="313"/>
    </row>
    <row r="1106" customHeight="1" spans="1:2">
      <c r="A1106" s="355" t="s">
        <v>870</v>
      </c>
      <c r="B1106" s="313">
        <v>0</v>
      </c>
    </row>
    <row r="1107" customHeight="1" spans="1:2">
      <c r="A1107" s="355" t="s">
        <v>55</v>
      </c>
      <c r="B1107" s="313"/>
    </row>
    <row r="1108" customHeight="1" spans="1:2">
      <c r="A1108" s="355" t="s">
        <v>56</v>
      </c>
      <c r="B1108" s="313"/>
    </row>
    <row r="1109" customHeight="1" spans="1:2">
      <c r="A1109" s="355" t="s">
        <v>57</v>
      </c>
      <c r="B1109" s="313"/>
    </row>
    <row r="1110" customHeight="1" spans="1:2">
      <c r="A1110" s="355" t="s">
        <v>871</v>
      </c>
      <c r="B1110" s="313"/>
    </row>
    <row r="1111" customHeight="1" spans="1:2">
      <c r="A1111" s="293" t="s">
        <v>872</v>
      </c>
      <c r="B1111" s="354"/>
    </row>
    <row r="1112" customHeight="1" spans="1:2">
      <c r="A1112" s="355" t="s">
        <v>873</v>
      </c>
      <c r="B1112" s="313">
        <v>0</v>
      </c>
    </row>
    <row r="1113" customHeight="1" spans="1:2">
      <c r="A1113" s="355" t="s">
        <v>874</v>
      </c>
      <c r="B1113" s="313"/>
    </row>
    <row r="1114" customHeight="1" spans="1:2">
      <c r="A1114" s="293" t="s">
        <v>875</v>
      </c>
      <c r="B1114" s="354"/>
    </row>
    <row r="1115" customHeight="1" spans="1:2">
      <c r="A1115" s="293" t="s">
        <v>876</v>
      </c>
      <c r="B1115" s="354">
        <f>SUM(B1116,B1123,B1133,B1139,B1142)</f>
        <v>0</v>
      </c>
    </row>
    <row r="1116" customHeight="1" spans="1:2">
      <c r="A1116" s="355" t="s">
        <v>877</v>
      </c>
      <c r="B1116" s="313"/>
    </row>
    <row r="1117" customHeight="1" spans="1:2">
      <c r="A1117" s="355" t="s">
        <v>55</v>
      </c>
      <c r="B1117" s="313"/>
    </row>
    <row r="1118" customHeight="1" spans="1:2">
      <c r="A1118" s="355" t="s">
        <v>56</v>
      </c>
      <c r="B1118" s="313"/>
    </row>
    <row r="1119" customHeight="1" spans="1:2">
      <c r="A1119" s="355" t="s">
        <v>57</v>
      </c>
      <c r="B1119" s="313"/>
    </row>
    <row r="1120" customHeight="1" spans="1:2">
      <c r="A1120" s="355" t="s">
        <v>878</v>
      </c>
      <c r="B1120" s="313"/>
    </row>
    <row r="1121" customHeight="1" spans="1:2">
      <c r="A1121" s="355" t="s">
        <v>64</v>
      </c>
      <c r="B1121" s="313"/>
    </row>
    <row r="1122" customHeight="1" spans="1:2">
      <c r="A1122" s="355" t="s">
        <v>879</v>
      </c>
      <c r="B1122" s="313"/>
    </row>
    <row r="1123" customHeight="1" spans="1:2">
      <c r="A1123" s="293" t="s">
        <v>880</v>
      </c>
      <c r="B1123" s="354"/>
    </row>
    <row r="1124" customHeight="1" spans="1:2">
      <c r="A1124" s="355" t="s">
        <v>881</v>
      </c>
      <c r="B1124" s="313"/>
    </row>
    <row r="1125" customHeight="1" spans="1:2">
      <c r="A1125" s="355" t="s">
        <v>882</v>
      </c>
      <c r="B1125" s="313"/>
    </row>
    <row r="1126" customHeight="1" spans="1:2">
      <c r="A1126" s="355" t="s">
        <v>883</v>
      </c>
      <c r="B1126" s="313"/>
    </row>
    <row r="1127" customHeight="1" spans="1:2">
      <c r="A1127" s="355" t="s">
        <v>884</v>
      </c>
      <c r="B1127" s="313"/>
    </row>
    <row r="1128" customHeight="1" spans="1:2">
      <c r="A1128" s="355" t="s">
        <v>885</v>
      </c>
      <c r="B1128" s="313"/>
    </row>
    <row r="1129" customHeight="1" spans="1:2">
      <c r="A1129" s="355" t="s">
        <v>886</v>
      </c>
      <c r="B1129" s="313"/>
    </row>
    <row r="1130" customHeight="1" spans="1:2">
      <c r="A1130" s="355" t="s">
        <v>887</v>
      </c>
      <c r="B1130" s="313"/>
    </row>
    <row r="1131" customHeight="1" spans="1:2">
      <c r="A1131" s="355" t="s">
        <v>888</v>
      </c>
      <c r="B1131" s="313"/>
    </row>
    <row r="1132" customHeight="1" spans="1:2">
      <c r="A1132" s="355" t="s">
        <v>889</v>
      </c>
      <c r="B1132" s="313"/>
    </row>
    <row r="1133" customHeight="1" spans="1:2">
      <c r="A1133" s="293" t="s">
        <v>890</v>
      </c>
      <c r="B1133" s="354"/>
    </row>
    <row r="1134" customHeight="1" spans="1:2">
      <c r="A1134" s="355" t="s">
        <v>891</v>
      </c>
      <c r="B1134" s="313"/>
    </row>
    <row r="1135" customHeight="1" spans="1:2">
      <c r="A1135" s="355" t="s">
        <v>892</v>
      </c>
      <c r="B1135" s="313"/>
    </row>
    <row r="1136" customHeight="1" spans="1:2">
      <c r="A1136" s="355" t="s">
        <v>893</v>
      </c>
      <c r="B1136" s="313"/>
    </row>
    <row r="1137" customHeight="1" spans="1:2">
      <c r="A1137" s="355" t="s">
        <v>894</v>
      </c>
      <c r="B1137" s="313"/>
    </row>
    <row r="1138" customHeight="1" spans="1:2">
      <c r="A1138" s="355" t="s">
        <v>895</v>
      </c>
      <c r="B1138" s="313"/>
    </row>
    <row r="1139" customHeight="1" spans="1:2">
      <c r="A1139" s="293" t="s">
        <v>896</v>
      </c>
      <c r="B1139" s="354"/>
    </row>
    <row r="1140" customHeight="1" spans="1:2">
      <c r="A1140" s="355" t="s">
        <v>897</v>
      </c>
      <c r="B1140" s="313"/>
    </row>
    <row r="1141" customHeight="1" spans="1:2">
      <c r="A1141" s="355" t="s">
        <v>898</v>
      </c>
      <c r="B1141" s="313"/>
    </row>
    <row r="1142" customHeight="1" spans="1:2">
      <c r="A1142" s="293" t="s">
        <v>899</v>
      </c>
      <c r="B1142" s="354"/>
    </row>
    <row r="1143" customHeight="1" spans="1:2">
      <c r="A1143" s="355" t="s">
        <v>900</v>
      </c>
      <c r="B1143" s="313"/>
    </row>
    <row r="1144" customHeight="1" spans="1:2">
      <c r="A1144" s="355" t="s">
        <v>901</v>
      </c>
      <c r="B1144" s="313"/>
    </row>
    <row r="1145" customHeight="1" spans="1:2">
      <c r="A1145" s="293" t="s">
        <v>902</v>
      </c>
      <c r="B1145" s="354">
        <f>SUM(B1146:B1154)</f>
        <v>0</v>
      </c>
    </row>
    <row r="1146" customHeight="1" spans="1:2">
      <c r="A1146" s="293" t="s">
        <v>903</v>
      </c>
      <c r="B1146" s="354"/>
    </row>
    <row r="1147" customHeight="1" spans="1:2">
      <c r="A1147" s="293" t="s">
        <v>904</v>
      </c>
      <c r="B1147" s="354"/>
    </row>
    <row r="1148" customHeight="1" spans="1:2">
      <c r="A1148" s="293" t="s">
        <v>905</v>
      </c>
      <c r="B1148" s="354"/>
    </row>
    <row r="1149" customHeight="1" spans="1:2">
      <c r="A1149" s="293" t="s">
        <v>906</v>
      </c>
      <c r="B1149" s="354"/>
    </row>
    <row r="1150" customHeight="1" spans="1:2">
      <c r="A1150" s="293" t="s">
        <v>907</v>
      </c>
      <c r="B1150" s="354"/>
    </row>
    <row r="1151" customHeight="1" spans="1:2">
      <c r="A1151" s="293" t="s">
        <v>690</v>
      </c>
      <c r="B1151" s="354"/>
    </row>
    <row r="1152" customHeight="1" spans="1:2">
      <c r="A1152" s="293" t="s">
        <v>908</v>
      </c>
      <c r="B1152" s="354"/>
    </row>
    <row r="1153" customHeight="1" spans="1:2">
      <c r="A1153" s="293" t="s">
        <v>909</v>
      </c>
      <c r="B1153" s="354"/>
    </row>
    <row r="1154" customHeight="1" spans="1:2">
      <c r="A1154" s="293" t="s">
        <v>910</v>
      </c>
      <c r="B1154" s="354"/>
    </row>
    <row r="1155" customHeight="1" spans="1:2">
      <c r="A1155" s="293" t="s">
        <v>911</v>
      </c>
      <c r="B1155" s="354">
        <f>SUM(B1156,B1183,B1198)</f>
        <v>1332</v>
      </c>
    </row>
    <row r="1156" customHeight="1" spans="1:2">
      <c r="A1156" s="293" t="s">
        <v>912</v>
      </c>
      <c r="B1156" s="354">
        <f>SUM(B1157:B1182)</f>
        <v>1185</v>
      </c>
    </row>
    <row r="1157" customHeight="1" spans="1:2">
      <c r="A1157" s="355" t="s">
        <v>55</v>
      </c>
      <c r="B1157" s="313">
        <v>460</v>
      </c>
    </row>
    <row r="1158" customHeight="1" spans="1:2">
      <c r="A1158" s="355" t="s">
        <v>56</v>
      </c>
      <c r="B1158" s="313"/>
    </row>
    <row r="1159" customHeight="1" spans="1:2">
      <c r="A1159" s="355" t="s">
        <v>57</v>
      </c>
      <c r="B1159" s="313">
        <v>1</v>
      </c>
    </row>
    <row r="1160" customHeight="1" spans="1:2">
      <c r="A1160" s="355" t="s">
        <v>913</v>
      </c>
      <c r="B1160" s="313">
        <v>2</v>
      </c>
    </row>
    <row r="1161" customHeight="1" spans="1:2">
      <c r="A1161" s="355" t="s">
        <v>914</v>
      </c>
      <c r="B1161" s="313">
        <v>28</v>
      </c>
    </row>
    <row r="1162" customHeight="1" spans="1:2">
      <c r="A1162" s="355" t="s">
        <v>915</v>
      </c>
      <c r="B1162" s="313"/>
    </row>
    <row r="1163" customHeight="1" spans="1:2">
      <c r="A1163" s="355" t="s">
        <v>916</v>
      </c>
      <c r="B1163" s="313">
        <v>48</v>
      </c>
    </row>
    <row r="1164" customHeight="1" spans="1:2">
      <c r="A1164" s="355" t="s">
        <v>917</v>
      </c>
      <c r="B1164" s="313">
        <v>20</v>
      </c>
    </row>
    <row r="1165" customHeight="1" spans="1:2">
      <c r="A1165" s="355" t="s">
        <v>918</v>
      </c>
      <c r="B1165" s="313"/>
    </row>
    <row r="1166" customHeight="1" spans="1:2">
      <c r="A1166" s="355" t="s">
        <v>919</v>
      </c>
      <c r="B1166" s="313"/>
    </row>
    <row r="1167" customHeight="1" spans="1:2">
      <c r="A1167" s="355" t="s">
        <v>920</v>
      </c>
      <c r="B1167" s="313"/>
    </row>
    <row r="1168" customHeight="1" spans="1:2">
      <c r="A1168" s="355" t="s">
        <v>921</v>
      </c>
      <c r="B1168" s="313"/>
    </row>
    <row r="1169" customHeight="1" spans="1:2">
      <c r="A1169" s="355" t="s">
        <v>922</v>
      </c>
      <c r="B1169" s="313"/>
    </row>
    <row r="1170" customHeight="1" spans="1:2">
      <c r="A1170" s="355" t="s">
        <v>923</v>
      </c>
      <c r="B1170" s="313"/>
    </row>
    <row r="1171" customHeight="1" spans="1:2">
      <c r="A1171" s="355" t="s">
        <v>924</v>
      </c>
      <c r="B1171" s="313"/>
    </row>
    <row r="1172" customHeight="1" spans="1:2">
      <c r="A1172" s="355" t="s">
        <v>925</v>
      </c>
      <c r="B1172" s="313"/>
    </row>
    <row r="1173" customHeight="1" spans="1:2">
      <c r="A1173" s="355" t="s">
        <v>926</v>
      </c>
      <c r="B1173" s="313"/>
    </row>
    <row r="1174" customHeight="1" spans="1:2">
      <c r="A1174" s="355" t="s">
        <v>927</v>
      </c>
      <c r="B1174" s="313"/>
    </row>
    <row r="1175" customHeight="1" spans="1:2">
      <c r="A1175" s="355" t="s">
        <v>928</v>
      </c>
      <c r="B1175" s="313"/>
    </row>
    <row r="1176" customHeight="1" spans="1:2">
      <c r="A1176" s="355" t="s">
        <v>929</v>
      </c>
      <c r="B1176" s="313"/>
    </row>
    <row r="1177" customHeight="1" spans="1:2">
      <c r="A1177" s="355" t="s">
        <v>930</v>
      </c>
      <c r="B1177" s="313"/>
    </row>
    <row r="1178" customHeight="1" spans="1:2">
      <c r="A1178" s="355" t="s">
        <v>931</v>
      </c>
      <c r="B1178" s="313"/>
    </row>
    <row r="1179" customHeight="1" spans="1:2">
      <c r="A1179" s="355" t="s">
        <v>932</v>
      </c>
      <c r="B1179" s="313"/>
    </row>
    <row r="1180" customHeight="1" spans="1:2">
      <c r="A1180" s="355" t="s">
        <v>933</v>
      </c>
      <c r="B1180" s="313"/>
    </row>
    <row r="1181" customHeight="1" spans="1:2">
      <c r="A1181" s="355" t="s">
        <v>64</v>
      </c>
      <c r="B1181" s="313">
        <v>626</v>
      </c>
    </row>
    <row r="1182" customHeight="1" spans="1:2">
      <c r="A1182" s="355" t="s">
        <v>934</v>
      </c>
      <c r="B1182" s="313"/>
    </row>
    <row r="1183" customHeight="1" spans="1:2">
      <c r="A1183" s="293" t="s">
        <v>935</v>
      </c>
      <c r="B1183" s="354">
        <f>SUM(B1184:B1197)</f>
        <v>147</v>
      </c>
    </row>
    <row r="1184" customHeight="1" spans="1:2">
      <c r="A1184" s="355" t="s">
        <v>55</v>
      </c>
      <c r="B1184" s="313">
        <v>16</v>
      </c>
    </row>
    <row r="1185" customHeight="1" spans="1:2">
      <c r="A1185" s="355" t="s">
        <v>56</v>
      </c>
      <c r="B1185" s="313"/>
    </row>
    <row r="1186" customHeight="1" spans="1:2">
      <c r="A1186" s="355" t="s">
        <v>57</v>
      </c>
      <c r="B1186" s="313"/>
    </row>
    <row r="1187" customHeight="1" spans="1:2">
      <c r="A1187" s="355" t="s">
        <v>936</v>
      </c>
      <c r="B1187" s="313">
        <v>24</v>
      </c>
    </row>
    <row r="1188" customHeight="1" spans="1:2">
      <c r="A1188" s="355" t="s">
        <v>937</v>
      </c>
      <c r="B1188" s="313"/>
    </row>
    <row r="1189" customHeight="1" spans="1:2">
      <c r="A1189" s="355" t="s">
        <v>938</v>
      </c>
      <c r="B1189" s="313"/>
    </row>
    <row r="1190" customHeight="1" spans="1:2">
      <c r="A1190" s="355" t="s">
        <v>939</v>
      </c>
      <c r="B1190" s="313"/>
    </row>
    <row r="1191" customHeight="1" spans="1:2">
      <c r="A1191" s="355" t="s">
        <v>940</v>
      </c>
      <c r="B1191" s="313">
        <v>107</v>
      </c>
    </row>
    <row r="1192" customHeight="1" spans="1:2">
      <c r="A1192" s="355" t="s">
        <v>941</v>
      </c>
      <c r="B1192" s="313"/>
    </row>
    <row r="1193" customHeight="1" spans="1:2">
      <c r="A1193" s="355" t="s">
        <v>942</v>
      </c>
      <c r="B1193" s="313"/>
    </row>
    <row r="1194" customHeight="1" spans="1:2">
      <c r="A1194" s="355" t="s">
        <v>943</v>
      </c>
      <c r="B1194" s="313"/>
    </row>
    <row r="1195" customHeight="1" spans="1:2">
      <c r="A1195" s="355" t="s">
        <v>944</v>
      </c>
      <c r="B1195" s="313"/>
    </row>
    <row r="1196" customHeight="1" spans="1:2">
      <c r="A1196" s="355" t="s">
        <v>945</v>
      </c>
      <c r="B1196" s="313"/>
    </row>
    <row r="1197" customHeight="1" spans="1:2">
      <c r="A1197" s="355" t="s">
        <v>946</v>
      </c>
      <c r="B1197" s="313"/>
    </row>
    <row r="1198" customHeight="1" spans="1:2">
      <c r="A1198" s="293" t="s">
        <v>947</v>
      </c>
      <c r="B1198" s="359">
        <f>SUM(B1199)</f>
        <v>0</v>
      </c>
    </row>
    <row r="1199" customHeight="1" spans="1:2">
      <c r="A1199" s="355" t="s">
        <v>948</v>
      </c>
      <c r="B1199" s="313"/>
    </row>
    <row r="1200" customHeight="1" spans="1:2">
      <c r="A1200" s="293" t="s">
        <v>949</v>
      </c>
      <c r="B1200" s="354">
        <f>SUM(B1201,B1211,B1215)</f>
        <v>11843</v>
      </c>
    </row>
    <row r="1201" customHeight="1" spans="1:2">
      <c r="A1201" s="293" t="s">
        <v>950</v>
      </c>
      <c r="B1201" s="354">
        <v>300</v>
      </c>
    </row>
    <row r="1202" customHeight="1" spans="1:2">
      <c r="A1202" s="355" t="s">
        <v>951</v>
      </c>
      <c r="B1202" s="313"/>
    </row>
    <row r="1203" customHeight="1" spans="1:2">
      <c r="A1203" s="355" t="s">
        <v>952</v>
      </c>
      <c r="B1203" s="313"/>
    </row>
    <row r="1204" customHeight="1" spans="1:2">
      <c r="A1204" s="355" t="s">
        <v>953</v>
      </c>
      <c r="B1204" s="313"/>
    </row>
    <row r="1205" customHeight="1" spans="1:2">
      <c r="A1205" s="355" t="s">
        <v>954</v>
      </c>
      <c r="B1205" s="313"/>
    </row>
    <row r="1206" customHeight="1" spans="1:2">
      <c r="A1206" s="355" t="s">
        <v>955</v>
      </c>
      <c r="B1206" s="313"/>
    </row>
    <row r="1207" customHeight="1" spans="1:2">
      <c r="A1207" s="355" t="s">
        <v>956</v>
      </c>
      <c r="B1207" s="313"/>
    </row>
    <row r="1208" customHeight="1" spans="1:2">
      <c r="A1208" s="355" t="s">
        <v>957</v>
      </c>
      <c r="B1208" s="313"/>
    </row>
    <row r="1209" customHeight="1" spans="1:2">
      <c r="A1209" s="355" t="s">
        <v>958</v>
      </c>
      <c r="B1209" s="313"/>
    </row>
    <row r="1210" customHeight="1" spans="1:2">
      <c r="A1210" s="355" t="s">
        <v>959</v>
      </c>
      <c r="B1210" s="313">
        <v>300</v>
      </c>
    </row>
    <row r="1211" customHeight="1" spans="1:2">
      <c r="A1211" s="293" t="s">
        <v>960</v>
      </c>
      <c r="B1211" s="354">
        <f>SUM(B1212:B1214)</f>
        <v>11543</v>
      </c>
    </row>
    <row r="1212" customHeight="1" spans="1:2">
      <c r="A1212" s="355" t="s">
        <v>961</v>
      </c>
      <c r="B1212" s="313">
        <v>11543</v>
      </c>
    </row>
    <row r="1213" customHeight="1" spans="1:2">
      <c r="A1213" s="355" t="s">
        <v>962</v>
      </c>
      <c r="B1213" s="313"/>
    </row>
    <row r="1214" customHeight="1" spans="1:2">
      <c r="A1214" s="355" t="s">
        <v>963</v>
      </c>
      <c r="B1214" s="313"/>
    </row>
    <row r="1215" customHeight="1" spans="1:2">
      <c r="A1215" s="293" t="s">
        <v>964</v>
      </c>
      <c r="B1215" s="354">
        <f>SUM(B1216:B1218)</f>
        <v>0</v>
      </c>
    </row>
    <row r="1216" customHeight="1" spans="1:2">
      <c r="A1216" s="355" t="s">
        <v>965</v>
      </c>
      <c r="B1216" s="313"/>
    </row>
    <row r="1217" customHeight="1" spans="1:2">
      <c r="A1217" s="355" t="s">
        <v>966</v>
      </c>
      <c r="B1217" s="313"/>
    </row>
    <row r="1218" customHeight="1" spans="1:2">
      <c r="A1218" s="355" t="s">
        <v>967</v>
      </c>
      <c r="B1218" s="313"/>
    </row>
    <row r="1219" customHeight="1" spans="1:2">
      <c r="A1219" s="293" t="s">
        <v>968</v>
      </c>
      <c r="B1219" s="354">
        <f>SUM(B1220,B1238,B1245,B1251)</f>
        <v>322</v>
      </c>
    </row>
    <row r="1220" customHeight="1" spans="1:2">
      <c r="A1220" s="293" t="s">
        <v>969</v>
      </c>
      <c r="B1220" s="354">
        <f>SUM(B1221:B1237)</f>
        <v>322</v>
      </c>
    </row>
    <row r="1221" customHeight="1" spans="1:2">
      <c r="A1221" s="355" t="s">
        <v>55</v>
      </c>
      <c r="B1221" s="313">
        <v>107</v>
      </c>
    </row>
    <row r="1222" customHeight="1" spans="1:2">
      <c r="A1222" s="355" t="s">
        <v>56</v>
      </c>
      <c r="B1222" s="313"/>
    </row>
    <row r="1223" customHeight="1" spans="1:2">
      <c r="A1223" s="355" t="s">
        <v>57</v>
      </c>
      <c r="B1223" s="313"/>
    </row>
    <row r="1224" customHeight="1" spans="1:2">
      <c r="A1224" s="355" t="s">
        <v>970</v>
      </c>
      <c r="B1224" s="313"/>
    </row>
    <row r="1225" customHeight="1" spans="1:2">
      <c r="A1225" s="355" t="s">
        <v>971</v>
      </c>
      <c r="B1225" s="313"/>
    </row>
    <row r="1226" customHeight="1" spans="1:2">
      <c r="A1226" s="355" t="s">
        <v>972</v>
      </c>
      <c r="B1226" s="313">
        <v>15</v>
      </c>
    </row>
    <row r="1227" customHeight="1" spans="1:2">
      <c r="A1227" s="355" t="s">
        <v>973</v>
      </c>
      <c r="B1227" s="313"/>
    </row>
    <row r="1228" customHeight="1" spans="1:2">
      <c r="A1228" s="355" t="s">
        <v>974</v>
      </c>
      <c r="B1228" s="313"/>
    </row>
    <row r="1229" customHeight="1" spans="1:2">
      <c r="A1229" s="355" t="s">
        <v>975</v>
      </c>
      <c r="B1229" s="313"/>
    </row>
    <row r="1230" customHeight="1" spans="1:2">
      <c r="A1230" s="355" t="s">
        <v>976</v>
      </c>
      <c r="B1230" s="313"/>
    </row>
    <row r="1231" customHeight="1" spans="1:2">
      <c r="A1231" s="355" t="s">
        <v>977</v>
      </c>
      <c r="B1231" s="313"/>
    </row>
    <row r="1232" customHeight="1" spans="1:2">
      <c r="A1232" s="355" t="s">
        <v>978</v>
      </c>
      <c r="B1232" s="313"/>
    </row>
    <row r="1233" customHeight="1" spans="1:2">
      <c r="A1233" s="355" t="s">
        <v>979</v>
      </c>
      <c r="B1233" s="313"/>
    </row>
    <row r="1234" customHeight="1" spans="1:2">
      <c r="A1234" s="355" t="s">
        <v>980</v>
      </c>
      <c r="B1234" s="313"/>
    </row>
    <row r="1235" customHeight="1" spans="1:2">
      <c r="A1235" s="355" t="s">
        <v>981</v>
      </c>
      <c r="B1235" s="313"/>
    </row>
    <row r="1236" customHeight="1" spans="1:2">
      <c r="A1236" s="355" t="s">
        <v>64</v>
      </c>
      <c r="B1236" s="313"/>
    </row>
    <row r="1237" customHeight="1" spans="1:2">
      <c r="A1237" s="355" t="s">
        <v>982</v>
      </c>
      <c r="B1237" s="313">
        <v>200</v>
      </c>
    </row>
    <row r="1238" customHeight="1" spans="1:2">
      <c r="A1238" s="293" t="s">
        <v>983</v>
      </c>
      <c r="B1238" s="354">
        <f>SUM(B1239:B1244)</f>
        <v>0</v>
      </c>
    </row>
    <row r="1239" customHeight="1" spans="1:2">
      <c r="A1239" s="355" t="s">
        <v>984</v>
      </c>
      <c r="B1239" s="313"/>
    </row>
    <row r="1240" customHeight="1" spans="1:2">
      <c r="A1240" s="355" t="s">
        <v>985</v>
      </c>
      <c r="B1240" s="313"/>
    </row>
    <row r="1241" customHeight="1" spans="1:2">
      <c r="A1241" s="355" t="s">
        <v>986</v>
      </c>
      <c r="B1241" s="313"/>
    </row>
    <row r="1242" customHeight="1" spans="1:2">
      <c r="A1242" s="355" t="s">
        <v>987</v>
      </c>
      <c r="B1242" s="313"/>
    </row>
    <row r="1243" customHeight="1" spans="1:2">
      <c r="A1243" s="355" t="s">
        <v>988</v>
      </c>
      <c r="B1243" s="313"/>
    </row>
    <row r="1244" customHeight="1" spans="1:2">
      <c r="A1244" s="355" t="s">
        <v>989</v>
      </c>
      <c r="B1244" s="313"/>
    </row>
    <row r="1245" customHeight="1" spans="1:2">
      <c r="A1245" s="293" t="s">
        <v>990</v>
      </c>
      <c r="B1245" s="354">
        <f>SUM(B1246:B1250)</f>
        <v>0</v>
      </c>
    </row>
    <row r="1246" customHeight="1" spans="1:2">
      <c r="A1246" s="355" t="s">
        <v>991</v>
      </c>
      <c r="B1246" s="313"/>
    </row>
    <row r="1247" customHeight="1" spans="1:2">
      <c r="A1247" s="355" t="s">
        <v>992</v>
      </c>
      <c r="B1247" s="313"/>
    </row>
    <row r="1248" customHeight="1" spans="1:2">
      <c r="A1248" s="355" t="s">
        <v>993</v>
      </c>
      <c r="B1248" s="313"/>
    </row>
    <row r="1249" customHeight="1" spans="1:2">
      <c r="A1249" s="355" t="s">
        <v>994</v>
      </c>
      <c r="B1249" s="313"/>
    </row>
    <row r="1250" customHeight="1" spans="1:2">
      <c r="A1250" s="355" t="s">
        <v>995</v>
      </c>
      <c r="B1250" s="313"/>
    </row>
    <row r="1251" customHeight="1" spans="1:2">
      <c r="A1251" s="293" t="s">
        <v>996</v>
      </c>
      <c r="B1251" s="354">
        <f>SUM(B1252:B1263)</f>
        <v>0</v>
      </c>
    </row>
    <row r="1252" customHeight="1" spans="1:2">
      <c r="A1252" s="355" t="s">
        <v>997</v>
      </c>
      <c r="B1252" s="313"/>
    </row>
    <row r="1253" customHeight="1" spans="1:2">
      <c r="A1253" s="355" t="s">
        <v>998</v>
      </c>
      <c r="B1253" s="313"/>
    </row>
    <row r="1254" customHeight="1" spans="1:2">
      <c r="A1254" s="355" t="s">
        <v>999</v>
      </c>
      <c r="B1254" s="313"/>
    </row>
    <row r="1255" customHeight="1" spans="1:2">
      <c r="A1255" s="355" t="s">
        <v>1000</v>
      </c>
      <c r="B1255" s="313"/>
    </row>
    <row r="1256" customHeight="1" spans="1:2">
      <c r="A1256" s="355" t="s">
        <v>1001</v>
      </c>
      <c r="B1256" s="313"/>
    </row>
    <row r="1257" customHeight="1" spans="1:2">
      <c r="A1257" s="355" t="s">
        <v>1002</v>
      </c>
      <c r="B1257" s="313"/>
    </row>
    <row r="1258" customHeight="1" spans="1:2">
      <c r="A1258" s="355" t="s">
        <v>1003</v>
      </c>
      <c r="B1258" s="313"/>
    </row>
    <row r="1259" customHeight="1" spans="1:2">
      <c r="A1259" s="355" t="s">
        <v>1004</v>
      </c>
      <c r="B1259" s="313"/>
    </row>
    <row r="1260" customHeight="1" spans="1:2">
      <c r="A1260" s="355" t="s">
        <v>1005</v>
      </c>
      <c r="B1260" s="313"/>
    </row>
    <row r="1261" customHeight="1" spans="1:2">
      <c r="A1261" s="355" t="s">
        <v>1006</v>
      </c>
      <c r="B1261" s="313"/>
    </row>
    <row r="1262" customHeight="1" spans="1:2">
      <c r="A1262" s="355" t="s">
        <v>1007</v>
      </c>
      <c r="B1262" s="313"/>
    </row>
    <row r="1263" customHeight="1" spans="1:2">
      <c r="A1263" s="355" t="s">
        <v>1008</v>
      </c>
      <c r="B1263" s="313"/>
    </row>
    <row r="1264" customHeight="1" spans="1:2">
      <c r="A1264" s="293" t="s">
        <v>1009</v>
      </c>
      <c r="B1264" s="354">
        <f>SUM(B1265,B1276,B1283,B1291,B1304,B1308,B1312)</f>
        <v>4512</v>
      </c>
    </row>
    <row r="1265" customHeight="1" spans="1:2">
      <c r="A1265" s="293" t="s">
        <v>1010</v>
      </c>
      <c r="B1265" s="354">
        <f>SUM(B1266:B1275)</f>
        <v>3707</v>
      </c>
    </row>
    <row r="1266" customHeight="1" spans="1:2">
      <c r="A1266" s="355" t="s">
        <v>55</v>
      </c>
      <c r="B1266" s="313">
        <v>632</v>
      </c>
    </row>
    <row r="1267" customHeight="1" spans="1:2">
      <c r="A1267" s="355" t="s">
        <v>56</v>
      </c>
      <c r="B1267" s="313">
        <v>1</v>
      </c>
    </row>
    <row r="1268" customHeight="1" spans="1:2">
      <c r="A1268" s="355" t="s">
        <v>57</v>
      </c>
      <c r="B1268" s="313"/>
    </row>
    <row r="1269" customHeight="1" spans="1:2">
      <c r="A1269" s="355" t="s">
        <v>1011</v>
      </c>
      <c r="B1269" s="313">
        <v>300</v>
      </c>
    </row>
    <row r="1270" customHeight="1" spans="1:2">
      <c r="A1270" s="355" t="s">
        <v>1012</v>
      </c>
      <c r="B1270" s="313"/>
    </row>
    <row r="1271" customHeight="1" spans="1:2">
      <c r="A1271" s="355" t="s">
        <v>1013</v>
      </c>
      <c r="B1271" s="313">
        <v>13</v>
      </c>
    </row>
    <row r="1272" customHeight="1" spans="1:2">
      <c r="A1272" s="355" t="s">
        <v>1014</v>
      </c>
      <c r="B1272" s="313">
        <v>86</v>
      </c>
    </row>
    <row r="1273" customHeight="1" spans="1:2">
      <c r="A1273" s="355" t="s">
        <v>1015</v>
      </c>
      <c r="B1273" s="313">
        <v>1015</v>
      </c>
    </row>
    <row r="1274" customHeight="1" spans="1:2">
      <c r="A1274" s="355" t="s">
        <v>64</v>
      </c>
      <c r="B1274" s="313">
        <v>1652</v>
      </c>
    </row>
    <row r="1275" customHeight="1" spans="1:2">
      <c r="A1275" s="355" t="s">
        <v>1016</v>
      </c>
      <c r="B1275" s="313">
        <v>8</v>
      </c>
    </row>
    <row r="1276" customHeight="1" spans="1:2">
      <c r="A1276" s="293" t="s">
        <v>1017</v>
      </c>
      <c r="B1276" s="354">
        <f>SUM(B1277:B1282)</f>
        <v>465</v>
      </c>
    </row>
    <row r="1277" customHeight="1" spans="1:2">
      <c r="A1277" s="355" t="s">
        <v>55</v>
      </c>
      <c r="B1277" s="313"/>
    </row>
    <row r="1278" customHeight="1" spans="1:2">
      <c r="A1278" s="355" t="s">
        <v>56</v>
      </c>
      <c r="B1278" s="313"/>
    </row>
    <row r="1279" customHeight="1" spans="1:2">
      <c r="A1279" s="355" t="s">
        <v>57</v>
      </c>
      <c r="B1279" s="313"/>
    </row>
    <row r="1280" customHeight="1" spans="1:2">
      <c r="A1280" s="355" t="s">
        <v>1018</v>
      </c>
      <c r="B1280" s="313">
        <v>20</v>
      </c>
    </row>
    <row r="1281" customHeight="1" spans="1:2">
      <c r="A1281" s="355" t="s">
        <v>64</v>
      </c>
      <c r="B1281" s="313"/>
    </row>
    <row r="1282" customHeight="1" spans="1:2">
      <c r="A1282" s="355" t="s">
        <v>1019</v>
      </c>
      <c r="B1282" s="313">
        <v>445</v>
      </c>
    </row>
    <row r="1283" customHeight="1" spans="1:2">
      <c r="A1283" s="293" t="s">
        <v>1020</v>
      </c>
      <c r="B1283" s="354">
        <f>SUM(B1284:B1290)</f>
        <v>0</v>
      </c>
    </row>
    <row r="1284" customHeight="1" spans="1:2">
      <c r="A1284" s="355" t="s">
        <v>55</v>
      </c>
      <c r="B1284" s="313"/>
    </row>
    <row r="1285" customHeight="1" spans="1:2">
      <c r="A1285" s="355" t="s">
        <v>56</v>
      </c>
      <c r="B1285" s="313"/>
    </row>
    <row r="1286" customHeight="1" spans="1:2">
      <c r="A1286" s="355" t="s">
        <v>57</v>
      </c>
      <c r="B1286" s="313"/>
    </row>
    <row r="1287" customHeight="1" spans="1:2">
      <c r="A1287" s="355" t="s">
        <v>1021</v>
      </c>
      <c r="B1287" s="313"/>
    </row>
    <row r="1288" customHeight="1" spans="1:2">
      <c r="A1288" s="355" t="s">
        <v>1022</v>
      </c>
      <c r="B1288" s="313"/>
    </row>
    <row r="1289" customHeight="1" spans="1:2">
      <c r="A1289" s="355" t="s">
        <v>64</v>
      </c>
      <c r="B1289" s="313"/>
    </row>
    <row r="1290" customHeight="1" spans="1:2">
      <c r="A1290" s="355" t="s">
        <v>1023</v>
      </c>
      <c r="B1290" s="313"/>
    </row>
    <row r="1291" customHeight="1" spans="1:2">
      <c r="A1291" s="293" t="s">
        <v>1024</v>
      </c>
      <c r="B1291" s="354">
        <f>SUM(B1292:B1303)</f>
        <v>0</v>
      </c>
    </row>
    <row r="1292" customHeight="1" spans="1:2">
      <c r="A1292" s="355" t="s">
        <v>55</v>
      </c>
      <c r="B1292" s="313"/>
    </row>
    <row r="1293" customHeight="1" spans="1:2">
      <c r="A1293" s="355" t="s">
        <v>56</v>
      </c>
      <c r="B1293" s="313"/>
    </row>
    <row r="1294" customHeight="1" spans="1:2">
      <c r="A1294" s="355" t="s">
        <v>57</v>
      </c>
      <c r="B1294" s="313"/>
    </row>
    <row r="1295" customHeight="1" spans="1:2">
      <c r="A1295" s="355" t="s">
        <v>1025</v>
      </c>
      <c r="B1295" s="313"/>
    </row>
    <row r="1296" customHeight="1" spans="1:2">
      <c r="A1296" s="355" t="s">
        <v>1026</v>
      </c>
      <c r="B1296" s="313"/>
    </row>
    <row r="1297" customHeight="1" spans="1:2">
      <c r="A1297" s="355" t="s">
        <v>1027</v>
      </c>
      <c r="B1297" s="313"/>
    </row>
    <row r="1298" customHeight="1" spans="1:2">
      <c r="A1298" s="355" t="s">
        <v>1028</v>
      </c>
      <c r="B1298" s="313"/>
    </row>
    <row r="1299" customHeight="1" spans="1:2">
      <c r="A1299" s="355" t="s">
        <v>1029</v>
      </c>
      <c r="B1299" s="313"/>
    </row>
    <row r="1300" customHeight="1" spans="1:2">
      <c r="A1300" s="355" t="s">
        <v>1030</v>
      </c>
      <c r="B1300" s="313"/>
    </row>
    <row r="1301" customHeight="1" spans="1:2">
      <c r="A1301" s="355" t="s">
        <v>1031</v>
      </c>
      <c r="B1301" s="313"/>
    </row>
    <row r="1302" customHeight="1" spans="1:2">
      <c r="A1302" s="355" t="s">
        <v>1032</v>
      </c>
      <c r="B1302" s="313"/>
    </row>
    <row r="1303" customHeight="1" spans="1:2">
      <c r="A1303" s="355" t="s">
        <v>1033</v>
      </c>
      <c r="B1303" s="313"/>
    </row>
    <row r="1304" customHeight="1" spans="1:2">
      <c r="A1304" s="293" t="s">
        <v>1034</v>
      </c>
      <c r="B1304" s="354">
        <f>SUM(B1305:B1307)</f>
        <v>332</v>
      </c>
    </row>
    <row r="1305" customHeight="1" spans="1:2">
      <c r="A1305" s="355" t="s">
        <v>1035</v>
      </c>
      <c r="B1305" s="313">
        <v>25</v>
      </c>
    </row>
    <row r="1306" customHeight="1" spans="1:2">
      <c r="A1306" s="355" t="s">
        <v>1036</v>
      </c>
      <c r="B1306" s="313">
        <v>7</v>
      </c>
    </row>
    <row r="1307" customHeight="1" spans="1:2">
      <c r="A1307" s="355" t="s">
        <v>1037</v>
      </c>
      <c r="B1307" s="313">
        <v>300</v>
      </c>
    </row>
    <row r="1308" customHeight="1" spans="1:2">
      <c r="A1308" s="293" t="s">
        <v>1038</v>
      </c>
      <c r="B1308" s="354">
        <f>SUM(B1309:B1311)</f>
        <v>0</v>
      </c>
    </row>
    <row r="1309" customHeight="1" spans="1:2">
      <c r="A1309" s="355" t="s">
        <v>1039</v>
      </c>
      <c r="B1309" s="313"/>
    </row>
    <row r="1310" customHeight="1" spans="1:2">
      <c r="A1310" s="355" t="s">
        <v>1040</v>
      </c>
      <c r="B1310" s="313"/>
    </row>
    <row r="1311" customHeight="1" spans="1:2">
      <c r="A1311" s="355" t="s">
        <v>1041</v>
      </c>
      <c r="B1311" s="313"/>
    </row>
    <row r="1312" customHeight="1" spans="1:2">
      <c r="A1312" s="293" t="s">
        <v>1042</v>
      </c>
      <c r="B1312" s="354">
        <f>SUM(B1313)</f>
        <v>8</v>
      </c>
    </row>
    <row r="1313" customHeight="1" spans="1:2">
      <c r="A1313" s="355" t="s">
        <v>1043</v>
      </c>
      <c r="B1313" s="313">
        <v>8</v>
      </c>
    </row>
    <row r="1314" customHeight="1" spans="1:2">
      <c r="A1314" s="293" t="s">
        <v>1044</v>
      </c>
      <c r="B1314" s="354">
        <v>3000</v>
      </c>
    </row>
    <row r="1315" customHeight="1" spans="1:2">
      <c r="A1315" s="293" t="s">
        <v>1045</v>
      </c>
      <c r="B1315" s="354">
        <f>SUM(B1316,B1318)</f>
        <v>1500</v>
      </c>
    </row>
    <row r="1316" customHeight="1" spans="1:2">
      <c r="A1316" s="293" t="s">
        <v>1046</v>
      </c>
      <c r="B1316" s="354">
        <f>SUM(B1317)</f>
        <v>1500</v>
      </c>
    </row>
    <row r="1317" customHeight="1" spans="1:2">
      <c r="A1317" s="355" t="s">
        <v>1047</v>
      </c>
      <c r="B1317" s="313">
        <v>1500</v>
      </c>
    </row>
    <row r="1318" customHeight="1" spans="1:2">
      <c r="A1318" s="293" t="s">
        <v>910</v>
      </c>
      <c r="B1318" s="354">
        <f>SUM(B1319)</f>
        <v>0</v>
      </c>
    </row>
    <row r="1319" customHeight="1" spans="1:2">
      <c r="A1319" s="355" t="s">
        <v>214</v>
      </c>
      <c r="B1319" s="313"/>
    </row>
    <row r="1320" customHeight="1" spans="1:2">
      <c r="A1320" s="293" t="s">
        <v>1048</v>
      </c>
      <c r="B1320" s="354">
        <f>SUM(B1321)</f>
        <v>11000</v>
      </c>
    </row>
    <row r="1321" customHeight="1" spans="1:2">
      <c r="A1321" s="293" t="s">
        <v>1049</v>
      </c>
      <c r="B1321" s="354">
        <f>SUM(B1322)</f>
        <v>11000</v>
      </c>
    </row>
    <row r="1322" customHeight="1" spans="1:2">
      <c r="A1322" s="355" t="s">
        <v>1050</v>
      </c>
      <c r="B1322" s="313">
        <v>11000</v>
      </c>
    </row>
    <row r="1323" customHeight="1" spans="1:2">
      <c r="A1323" s="293" t="s">
        <v>1051</v>
      </c>
      <c r="B1323" s="354">
        <f>SUM(B1324)</f>
        <v>0</v>
      </c>
    </row>
    <row r="1324" customHeight="1" spans="1:2">
      <c r="A1324" s="293" t="s">
        <v>1052</v>
      </c>
      <c r="B1324" s="359"/>
    </row>
    <row r="1325" customHeight="1" spans="1:2">
      <c r="A1325" s="293" t="s">
        <v>52</v>
      </c>
      <c r="B1325" s="354">
        <f>SUM(B1323,B1320,B1315,B1314,B1264,B1219,B1200,B1155,B1145,B1115,B1095,B1031,B979,B876,B853,B781,B697,B568,B512,B456,B404,B314,B295,B255,B7)</f>
        <v>270844</v>
      </c>
    </row>
    <row r="1326" customHeight="1" spans="1:2">
      <c r="A1326" s="293" t="s">
        <v>1053</v>
      </c>
      <c r="B1326" s="354">
        <f>SUM(B1327)</f>
        <v>17285</v>
      </c>
    </row>
    <row r="1327" customHeight="1" spans="1:2">
      <c r="A1327" s="293" t="s">
        <v>1054</v>
      </c>
      <c r="B1327" s="354">
        <f>SUM(B1328:B1329)</f>
        <v>17285</v>
      </c>
    </row>
    <row r="1328" customHeight="1" spans="1:2">
      <c r="A1328" s="355" t="s">
        <v>1055</v>
      </c>
      <c r="B1328" s="313">
        <v>3</v>
      </c>
    </row>
    <row r="1329" customHeight="1" spans="1:2">
      <c r="A1329" s="355" t="s">
        <v>1056</v>
      </c>
      <c r="B1329" s="313">
        <v>17282</v>
      </c>
    </row>
    <row r="1330" customHeight="1" spans="1:2">
      <c r="A1330" s="293" t="s">
        <v>1057</v>
      </c>
      <c r="B1330" s="354">
        <f>SUM(B1331)</f>
        <v>500</v>
      </c>
    </row>
    <row r="1331" customHeight="1" spans="1:2">
      <c r="A1331" s="293" t="s">
        <v>1058</v>
      </c>
      <c r="B1331" s="354">
        <f>SUM(B1332)</f>
        <v>500</v>
      </c>
    </row>
    <row r="1332" customHeight="1" spans="1:2">
      <c r="A1332" s="355" t="s">
        <v>1059</v>
      </c>
      <c r="B1332" s="313">
        <v>500</v>
      </c>
    </row>
    <row r="1333" customHeight="1" spans="1:2">
      <c r="A1333" s="293" t="s">
        <v>1060</v>
      </c>
      <c r="B1333" s="359">
        <f>B1325+B1326+B1330</f>
        <v>288629</v>
      </c>
    </row>
  </sheetData>
  <mergeCells count="3">
    <mergeCell ref="A2:B2"/>
    <mergeCell ref="A4:A5"/>
    <mergeCell ref="B4:B5"/>
  </mergeCells>
  <printOptions horizontalCentered="1"/>
  <pageMargins left="0.55" right="0.55" top="0.28" bottom="0.39" header="0.59" footer="0.16"/>
  <pageSetup paperSize="9" scale="62" firstPageNumber="135" orientation="portrait" useFirstPageNumber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"/>
  <sheetViews>
    <sheetView zoomScale="85" zoomScaleNormal="85" workbookViewId="0">
      <selection activeCell="D1" sqref="B$1:B$1048576 D$1:D$1048576"/>
    </sheetView>
  </sheetViews>
  <sheetFormatPr defaultColWidth="9" defaultRowHeight="14.25" outlineLevelCol="3"/>
  <cols>
    <col min="1" max="1" width="39" style="322" customWidth="1"/>
    <col min="2" max="2" width="15.125" style="323" customWidth="1"/>
    <col min="3" max="3" width="34.75" style="322" customWidth="1"/>
    <col min="4" max="4" width="15" style="323" customWidth="1"/>
    <col min="5" max="16384" width="9" style="322"/>
  </cols>
  <sheetData>
    <row r="1" s="320" customFormat="1" ht="27" customHeight="1" spans="1:4">
      <c r="A1" s="324" t="s">
        <v>1061</v>
      </c>
      <c r="B1" s="325"/>
      <c r="C1" s="326"/>
      <c r="D1" s="325"/>
    </row>
    <row r="2" ht="39" customHeight="1" spans="1:4">
      <c r="A2" s="327" t="s">
        <v>1062</v>
      </c>
      <c r="B2" s="328"/>
      <c r="C2" s="327"/>
      <c r="D2" s="328"/>
    </row>
    <row r="3" ht="28.9" customHeight="1" spans="1:4">
      <c r="A3" s="329"/>
      <c r="B3" s="330"/>
      <c r="C3" s="329"/>
      <c r="D3" s="331" t="s">
        <v>22</v>
      </c>
    </row>
    <row r="4" s="320" customFormat="1" ht="39" customHeight="1" spans="1:4">
      <c r="A4" s="332" t="s">
        <v>1063</v>
      </c>
      <c r="B4" s="333" t="s">
        <v>24</v>
      </c>
      <c r="C4" s="334" t="s">
        <v>1064</v>
      </c>
      <c r="D4" s="335" t="s">
        <v>24</v>
      </c>
    </row>
    <row r="5" s="321" customFormat="1" ht="45" customHeight="1" spans="1:4">
      <c r="A5" s="336" t="s">
        <v>1065</v>
      </c>
      <c r="B5" s="262">
        <v>153317</v>
      </c>
      <c r="C5" s="337" t="s">
        <v>1066</v>
      </c>
      <c r="D5" s="262">
        <v>270844</v>
      </c>
    </row>
    <row r="6" s="320" customFormat="1" ht="45" customHeight="1" spans="1:4">
      <c r="A6" s="336" t="s">
        <v>1067</v>
      </c>
      <c r="B6" s="262">
        <v>115312</v>
      </c>
      <c r="C6" s="337" t="s">
        <v>1068</v>
      </c>
      <c r="D6" s="262">
        <v>17785</v>
      </c>
    </row>
    <row r="7" s="320" customFormat="1" ht="45" customHeight="1" spans="1:4">
      <c r="A7" s="336" t="s">
        <v>1069</v>
      </c>
      <c r="B7" s="262">
        <f>SUM(B8:B10)</f>
        <v>115312</v>
      </c>
      <c r="C7" s="337" t="s">
        <v>1070</v>
      </c>
      <c r="D7" s="262">
        <f>D8+D9</f>
        <v>17285</v>
      </c>
    </row>
    <row r="8" s="320" customFormat="1" ht="45" customHeight="1" spans="1:4">
      <c r="A8" s="338" t="s">
        <v>1071</v>
      </c>
      <c r="B8" s="265">
        <v>5529</v>
      </c>
      <c r="C8" s="339" t="s">
        <v>1072</v>
      </c>
      <c r="D8" s="265">
        <v>3</v>
      </c>
    </row>
    <row r="9" s="320" customFormat="1" ht="45" customHeight="1" spans="1:4">
      <c r="A9" s="338" t="s">
        <v>1073</v>
      </c>
      <c r="B9" s="265">
        <v>109783</v>
      </c>
      <c r="C9" s="339" t="s">
        <v>1074</v>
      </c>
      <c r="D9" s="265">
        <v>17282</v>
      </c>
    </row>
    <row r="10" s="320" customFormat="1" ht="45" customHeight="1" spans="1:4">
      <c r="A10" s="338" t="s">
        <v>1075</v>
      </c>
      <c r="B10" s="265">
        <v>0</v>
      </c>
      <c r="C10" s="340" t="s">
        <v>902</v>
      </c>
      <c r="D10" s="265"/>
    </row>
    <row r="11" ht="45" customHeight="1" spans="1:4">
      <c r="A11" s="336" t="s">
        <v>1076</v>
      </c>
      <c r="B11" s="262"/>
      <c r="C11" s="337" t="s">
        <v>1077</v>
      </c>
      <c r="D11" s="262">
        <v>500</v>
      </c>
    </row>
    <row r="12" ht="45" customHeight="1" spans="1:4">
      <c r="A12" s="336" t="s">
        <v>1078</v>
      </c>
      <c r="B12" s="262"/>
      <c r="C12" s="337" t="s">
        <v>1079</v>
      </c>
      <c r="D12" s="262"/>
    </row>
    <row r="13" ht="45" customHeight="1" spans="1:4">
      <c r="A13" s="336" t="s">
        <v>1080</v>
      </c>
      <c r="B13" s="262"/>
      <c r="C13" s="337" t="s">
        <v>1081</v>
      </c>
      <c r="D13" s="262"/>
    </row>
    <row r="14" ht="45" customHeight="1" spans="1:4">
      <c r="A14" s="336" t="s">
        <v>1082</v>
      </c>
      <c r="B14" s="262"/>
      <c r="C14" s="269" t="s">
        <v>1083</v>
      </c>
      <c r="D14" s="262"/>
    </row>
    <row r="15" ht="45" customHeight="1" spans="1:4">
      <c r="A15" s="336" t="s">
        <v>1084</v>
      </c>
      <c r="B15" s="262"/>
      <c r="C15" s="271" t="s">
        <v>1085</v>
      </c>
      <c r="D15" s="262"/>
    </row>
    <row r="16" ht="45" customHeight="1" spans="1:4">
      <c r="A16" s="341" t="s">
        <v>1086</v>
      </c>
      <c r="B16" s="262">
        <f>B17+B18+B19</f>
        <v>20000</v>
      </c>
      <c r="C16" s="342" t="s">
        <v>1087</v>
      </c>
      <c r="D16" s="262"/>
    </row>
    <row r="17" ht="45" customHeight="1" spans="1:4">
      <c r="A17" s="270" t="s">
        <v>1088</v>
      </c>
      <c r="B17" s="265"/>
      <c r="C17" s="271" t="s">
        <v>1089</v>
      </c>
      <c r="D17" s="262"/>
    </row>
    <row r="18" ht="45" customHeight="1" spans="1:4">
      <c r="A18" s="270" t="s">
        <v>1090</v>
      </c>
      <c r="B18" s="268">
        <v>20000</v>
      </c>
      <c r="C18" s="4"/>
      <c r="D18" s="262"/>
    </row>
    <row r="19" ht="45" customHeight="1" spans="1:4">
      <c r="A19" s="270" t="s">
        <v>1091</v>
      </c>
      <c r="B19" s="265">
        <v>0</v>
      </c>
      <c r="C19" s="337"/>
      <c r="D19" s="262"/>
    </row>
    <row r="20" ht="45" customHeight="1" spans="1:4">
      <c r="A20" s="270" t="s">
        <v>1092</v>
      </c>
      <c r="B20" s="262"/>
      <c r="C20" s="337"/>
      <c r="D20" s="262"/>
    </row>
    <row r="21" ht="45" customHeight="1" spans="1:4">
      <c r="A21" s="343" t="s">
        <v>1093</v>
      </c>
      <c r="B21" s="262">
        <f>B5+B6+B16</f>
        <v>288629</v>
      </c>
      <c r="C21" s="344" t="s">
        <v>1094</v>
      </c>
      <c r="D21" s="262">
        <f>D5+D6</f>
        <v>288629</v>
      </c>
    </row>
    <row r="22" spans="4:4">
      <c r="D22" s="325"/>
    </row>
  </sheetData>
  <mergeCells count="1">
    <mergeCell ref="A2:D2"/>
  </mergeCells>
  <printOptions horizontalCentered="1"/>
  <pageMargins left="0.55" right="0.55" top="0.28" bottom="0.39" header="0.59" footer="0.16"/>
  <pageSetup paperSize="9" scale="87" firstPageNumber="135" orientation="portrait" useFirstPageNumber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3"/>
  <sheetViews>
    <sheetView zoomScale="85" zoomScaleNormal="85" workbookViewId="0">
      <selection activeCell="B1" sqref="B$1:B$1048576"/>
    </sheetView>
  </sheetViews>
  <sheetFormatPr defaultColWidth="25.75" defaultRowHeight="14.25" outlineLevelCol="2"/>
  <cols>
    <col min="1" max="1" width="65.575" style="142" customWidth="1"/>
    <col min="2" max="2" width="35.75" style="76" customWidth="1"/>
    <col min="3" max="16384" width="25.75" style="142"/>
  </cols>
  <sheetData>
    <row r="1" s="73" customFormat="1" ht="24.6" customHeight="1" spans="1:2">
      <c r="A1" s="77" t="s">
        <v>1095</v>
      </c>
      <c r="B1" s="306"/>
    </row>
    <row r="2" ht="25.5" spans="1:2">
      <c r="A2" s="307" t="s">
        <v>1096</v>
      </c>
      <c r="B2" s="308"/>
    </row>
    <row r="3" ht="25.5" spans="1:2">
      <c r="A3" s="307"/>
      <c r="B3" s="308"/>
    </row>
    <row r="4" ht="20.45" customHeight="1" spans="2:2">
      <c r="B4" s="100" t="s">
        <v>22</v>
      </c>
    </row>
    <row r="5" s="304" customFormat="1" ht="26.45" customHeight="1" spans="1:2">
      <c r="A5" s="309" t="s">
        <v>1097</v>
      </c>
      <c r="B5" s="80" t="s">
        <v>24</v>
      </c>
    </row>
    <row r="6" s="140" customFormat="1" ht="26.45" customHeight="1" spans="1:2">
      <c r="A6" s="310" t="s">
        <v>25</v>
      </c>
      <c r="B6" s="311">
        <f>SUM(B7:B21)</f>
        <v>59017</v>
      </c>
    </row>
    <row r="7" s="140" customFormat="1" ht="26.45" customHeight="1" spans="1:2">
      <c r="A7" s="312" t="s">
        <v>26</v>
      </c>
      <c r="B7" s="313">
        <v>15499</v>
      </c>
    </row>
    <row r="8" s="140" customFormat="1" ht="26.45" customHeight="1" spans="1:2">
      <c r="A8" s="312" t="s">
        <v>27</v>
      </c>
      <c r="B8" s="313">
        <v>14840</v>
      </c>
    </row>
    <row r="9" s="140" customFormat="1" ht="26.45" customHeight="1" spans="1:2">
      <c r="A9" s="312" t="s">
        <v>28</v>
      </c>
      <c r="B9" s="313">
        <v>1607</v>
      </c>
    </row>
    <row r="10" s="140" customFormat="1" ht="26.45" customHeight="1" spans="1:2">
      <c r="A10" s="312" t="s">
        <v>29</v>
      </c>
      <c r="B10" s="313">
        <v>1495</v>
      </c>
    </row>
    <row r="11" s="140" customFormat="1" ht="26.45" customHeight="1" spans="1:2">
      <c r="A11" s="312" t="s">
        <v>30</v>
      </c>
      <c r="B11" s="313">
        <v>2848</v>
      </c>
    </row>
    <row r="12" s="140" customFormat="1" ht="26.45" customHeight="1" spans="1:2">
      <c r="A12" s="312" t="s">
        <v>31</v>
      </c>
      <c r="B12" s="313">
        <v>3140</v>
      </c>
    </row>
    <row r="13" s="140" customFormat="1" ht="26.45" customHeight="1" spans="1:2">
      <c r="A13" s="312" t="s">
        <v>32</v>
      </c>
      <c r="B13" s="313">
        <v>1820</v>
      </c>
    </row>
    <row r="14" s="140" customFormat="1" ht="26.45" customHeight="1" spans="1:2">
      <c r="A14" s="312" t="s">
        <v>33</v>
      </c>
      <c r="B14" s="313">
        <v>3150</v>
      </c>
    </row>
    <row r="15" s="140" customFormat="1" ht="26.45" customHeight="1" spans="1:2">
      <c r="A15" s="312" t="s">
        <v>34</v>
      </c>
      <c r="B15" s="313">
        <v>3850</v>
      </c>
    </row>
    <row r="16" s="140" customFormat="1" ht="26.45" customHeight="1" spans="1:2">
      <c r="A16" s="312" t="s">
        <v>35</v>
      </c>
      <c r="B16" s="313">
        <v>960</v>
      </c>
    </row>
    <row r="17" s="140" customFormat="1" ht="26.45" customHeight="1" spans="1:2">
      <c r="A17" s="312" t="s">
        <v>36</v>
      </c>
      <c r="B17" s="313">
        <v>2835</v>
      </c>
    </row>
    <row r="18" s="140" customFormat="1" ht="26.45" customHeight="1" spans="1:2">
      <c r="A18" s="312" t="s">
        <v>37</v>
      </c>
      <c r="B18" s="313">
        <v>6200</v>
      </c>
    </row>
    <row r="19" s="140" customFormat="1" ht="26.45" customHeight="1" spans="1:2">
      <c r="A19" s="312" t="s">
        <v>38</v>
      </c>
      <c r="B19" s="313">
        <v>0</v>
      </c>
    </row>
    <row r="20" s="140" customFormat="1" ht="26.45" customHeight="1" spans="1:2">
      <c r="A20" s="312" t="s">
        <v>39</v>
      </c>
      <c r="B20" s="313">
        <v>773</v>
      </c>
    </row>
    <row r="21" s="140" customFormat="1" ht="26.45" customHeight="1" spans="1:2">
      <c r="A21" s="312" t="s">
        <v>40</v>
      </c>
      <c r="B21" s="313">
        <v>0</v>
      </c>
    </row>
    <row r="22" s="140" customFormat="1" ht="26.45" customHeight="1" spans="1:2">
      <c r="A22" s="310" t="s">
        <v>41</v>
      </c>
      <c r="B22" s="311">
        <f>SUM(B23:B29)</f>
        <v>89600</v>
      </c>
    </row>
    <row r="23" s="140" customFormat="1" ht="26.45" customHeight="1" spans="1:2">
      <c r="A23" s="312" t="s">
        <v>42</v>
      </c>
      <c r="B23" s="314">
        <v>2600</v>
      </c>
    </row>
    <row r="24" s="140" customFormat="1" ht="26.45" customHeight="1" spans="1:2">
      <c r="A24" s="312" t="s">
        <v>43</v>
      </c>
      <c r="B24" s="314">
        <v>1876</v>
      </c>
    </row>
    <row r="25" s="140" customFormat="1" ht="26.45" customHeight="1" spans="1:2">
      <c r="A25" s="312" t="s">
        <v>44</v>
      </c>
      <c r="B25" s="314">
        <v>3031</v>
      </c>
    </row>
    <row r="26" s="140" customFormat="1" ht="26.45" customHeight="1" spans="1:2">
      <c r="A26" s="312" t="s">
        <v>45</v>
      </c>
      <c r="B26" s="314">
        <v>2100</v>
      </c>
    </row>
    <row r="27" s="140" customFormat="1" ht="26.45" customHeight="1" spans="1:2">
      <c r="A27" s="312" t="s">
        <v>46</v>
      </c>
      <c r="B27" s="314">
        <v>79633</v>
      </c>
    </row>
    <row r="28" s="140" customFormat="1" ht="26.45" customHeight="1" spans="1:2">
      <c r="A28" s="312" t="s">
        <v>47</v>
      </c>
      <c r="B28" s="314">
        <v>300</v>
      </c>
    </row>
    <row r="29" s="140" customFormat="1" ht="26.45" customHeight="1" spans="1:2">
      <c r="A29" s="312" t="s">
        <v>48</v>
      </c>
      <c r="B29" s="314">
        <v>60</v>
      </c>
    </row>
    <row r="30" s="304" customFormat="1" ht="26.45" customHeight="1" spans="1:2">
      <c r="A30" s="315" t="s">
        <v>49</v>
      </c>
      <c r="B30" s="316">
        <f>B22+B6</f>
        <v>148617</v>
      </c>
    </row>
    <row r="31" s="305" customFormat="1" ht="22.9" customHeight="1" spans="1:3">
      <c r="A31" s="317"/>
      <c r="B31" s="318"/>
      <c r="C31" s="319"/>
    </row>
    <row r="32" ht="22.9" customHeight="1"/>
    <row r="33" ht="22.9" customHeight="1"/>
  </sheetData>
  <mergeCells count="2">
    <mergeCell ref="A2:B2"/>
    <mergeCell ref="A31:C31"/>
  </mergeCells>
  <printOptions horizontalCentered="1"/>
  <pageMargins left="0.55" right="0.55" top="0.28" bottom="0.39" header="0.59" footer="0.16"/>
  <pageSetup paperSize="9" scale="91" firstPageNumber="135" orientation="portrait" useFirstPageNumber="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5"/>
  <sheetViews>
    <sheetView showZeros="0" workbookViewId="0">
      <selection activeCell="J425" sqref="H6:J425"/>
    </sheetView>
  </sheetViews>
  <sheetFormatPr defaultColWidth="10" defaultRowHeight="13.5"/>
  <cols>
    <col min="1" max="1" width="16.875" style="280" customWidth="1"/>
    <col min="2" max="2" width="27.875" style="280" customWidth="1"/>
    <col min="3" max="3" width="30" style="282" customWidth="1"/>
    <col min="4" max="7" width="10" style="280"/>
    <col min="8" max="8" width="19" style="280" customWidth="1"/>
    <col min="9" max="9" width="29.75" style="280" customWidth="1"/>
    <col min="10" max="10" width="10.375" style="280"/>
    <col min="11" max="16384" width="10" style="280"/>
  </cols>
  <sheetData>
    <row r="1" s="276" customFormat="1" ht="24" customHeight="1" spans="1:3">
      <c r="A1" s="283" t="s">
        <v>1098</v>
      </c>
      <c r="B1" s="189"/>
      <c r="C1" s="231"/>
    </row>
    <row r="2" s="277" customFormat="1" ht="42" customHeight="1" spans="1:3">
      <c r="A2" s="284" t="s">
        <v>1099</v>
      </c>
      <c r="B2" s="285"/>
      <c r="C2" s="286"/>
    </row>
    <row r="3" s="278" customFormat="1" ht="27" customHeight="1" spans="1:3">
      <c r="A3" s="287"/>
      <c r="B3" s="288"/>
      <c r="C3" s="289" t="s">
        <v>22</v>
      </c>
    </row>
    <row r="4" ht="28.5" customHeight="1" spans="1:3">
      <c r="A4" s="290" t="s">
        <v>1100</v>
      </c>
      <c r="B4" s="291" t="s">
        <v>1101</v>
      </c>
      <c r="C4" s="292" t="s">
        <v>24</v>
      </c>
    </row>
    <row r="5" ht="24" customHeight="1" spans="1:3">
      <c r="A5" s="293"/>
      <c r="B5" s="294" t="s">
        <v>1102</v>
      </c>
      <c r="C5" s="295">
        <v>242205</v>
      </c>
    </row>
    <row r="6" s="279" customFormat="1" ht="24" customHeight="1" spans="1:10">
      <c r="A6" s="296">
        <v>201</v>
      </c>
      <c r="B6" s="297" t="s">
        <v>1103</v>
      </c>
      <c r="C6" s="298">
        <v>20767.17</v>
      </c>
      <c r="H6" s="299"/>
      <c r="I6" s="301"/>
      <c r="J6" s="302"/>
    </row>
    <row r="7" ht="24" customHeight="1" spans="1:10">
      <c r="A7" s="296">
        <v>20101</v>
      </c>
      <c r="B7" s="297" t="s">
        <v>1104</v>
      </c>
      <c r="C7" s="298">
        <v>1430.13</v>
      </c>
      <c r="H7" s="299"/>
      <c r="I7" s="301"/>
      <c r="J7" s="302"/>
    </row>
    <row r="8" ht="24" customHeight="1" spans="1:10">
      <c r="A8" s="296">
        <v>2010101</v>
      </c>
      <c r="B8" s="297" t="s">
        <v>1105</v>
      </c>
      <c r="C8" s="300">
        <v>574.94</v>
      </c>
      <c r="H8" s="299"/>
      <c r="I8" s="301"/>
      <c r="J8" s="303"/>
    </row>
    <row r="9" ht="24" customHeight="1" spans="1:10">
      <c r="A9" s="296">
        <v>2010104</v>
      </c>
      <c r="B9" s="297" t="s">
        <v>1106</v>
      </c>
      <c r="C9" s="300">
        <v>100</v>
      </c>
      <c r="H9" s="299"/>
      <c r="I9" s="301"/>
      <c r="J9" s="303"/>
    </row>
    <row r="10" ht="24" customHeight="1" spans="1:10">
      <c r="A10" s="296">
        <v>2010108</v>
      </c>
      <c r="B10" s="297" t="s">
        <v>1107</v>
      </c>
      <c r="C10" s="300">
        <v>729.9</v>
      </c>
      <c r="H10" s="299"/>
      <c r="I10" s="301"/>
      <c r="J10" s="303"/>
    </row>
    <row r="11" ht="24" customHeight="1" spans="1:10">
      <c r="A11" s="296">
        <v>2010150</v>
      </c>
      <c r="B11" s="297" t="s">
        <v>1108</v>
      </c>
      <c r="C11" s="300">
        <v>24.79</v>
      </c>
      <c r="H11" s="299"/>
      <c r="I11" s="301"/>
      <c r="J11" s="303"/>
    </row>
    <row r="12" ht="24" customHeight="1" spans="1:10">
      <c r="A12" s="296">
        <v>2010199</v>
      </c>
      <c r="B12" s="297" t="s">
        <v>1109</v>
      </c>
      <c r="C12" s="300">
        <v>0.5</v>
      </c>
      <c r="H12" s="299"/>
      <c r="I12" s="301"/>
      <c r="J12" s="303"/>
    </row>
    <row r="13" ht="24" customHeight="1" spans="1:10">
      <c r="A13" s="296">
        <v>20102</v>
      </c>
      <c r="B13" s="297" t="s">
        <v>1110</v>
      </c>
      <c r="C13" s="298">
        <v>639.51</v>
      </c>
      <c r="H13" s="299"/>
      <c r="I13" s="301"/>
      <c r="J13" s="302"/>
    </row>
    <row r="14" ht="24" customHeight="1" spans="1:10">
      <c r="A14" s="296">
        <v>2010201</v>
      </c>
      <c r="B14" s="297" t="s">
        <v>1105</v>
      </c>
      <c r="C14" s="300">
        <v>407.66</v>
      </c>
      <c r="H14" s="299"/>
      <c r="I14" s="301"/>
      <c r="J14" s="303"/>
    </row>
    <row r="15" ht="24" customHeight="1" spans="1:10">
      <c r="A15" s="296">
        <v>2010202</v>
      </c>
      <c r="B15" s="297" t="s">
        <v>1111</v>
      </c>
      <c r="C15" s="300">
        <v>1</v>
      </c>
      <c r="H15" s="299"/>
      <c r="I15" s="301"/>
      <c r="J15" s="303"/>
    </row>
    <row r="16" ht="24" customHeight="1" spans="1:10">
      <c r="A16" s="296">
        <v>2010203</v>
      </c>
      <c r="B16" s="297" t="s">
        <v>1112</v>
      </c>
      <c r="C16" s="300">
        <v>5.85</v>
      </c>
      <c r="H16" s="299"/>
      <c r="I16" s="301"/>
      <c r="J16" s="303"/>
    </row>
    <row r="17" ht="24" customHeight="1" spans="1:10">
      <c r="A17" s="296">
        <v>2010204</v>
      </c>
      <c r="B17" s="297" t="s">
        <v>1113</v>
      </c>
      <c r="C17" s="300">
        <v>121.55</v>
      </c>
      <c r="H17" s="299"/>
      <c r="I17" s="301"/>
      <c r="J17" s="303"/>
    </row>
    <row r="18" ht="24" customHeight="1" spans="1:10">
      <c r="A18" s="296">
        <v>2010205</v>
      </c>
      <c r="B18" s="297" t="s">
        <v>1114</v>
      </c>
      <c r="C18" s="300">
        <v>36.84</v>
      </c>
      <c r="H18" s="299"/>
      <c r="I18" s="301"/>
      <c r="J18" s="303"/>
    </row>
    <row r="19" ht="24" customHeight="1" spans="1:10">
      <c r="A19" s="296">
        <v>2010206</v>
      </c>
      <c r="B19" s="297" t="s">
        <v>1115</v>
      </c>
      <c r="C19" s="300">
        <v>15.4</v>
      </c>
      <c r="H19" s="299"/>
      <c r="I19" s="301"/>
      <c r="J19" s="303"/>
    </row>
    <row r="20" ht="24" customHeight="1" spans="1:10">
      <c r="A20" s="296">
        <v>2010250</v>
      </c>
      <c r="B20" s="297" t="s">
        <v>1108</v>
      </c>
      <c r="C20" s="300">
        <v>40.7</v>
      </c>
      <c r="H20" s="299"/>
      <c r="I20" s="301"/>
      <c r="J20" s="303"/>
    </row>
    <row r="21" ht="24" customHeight="1" spans="1:10">
      <c r="A21" s="296">
        <v>2010299</v>
      </c>
      <c r="B21" s="297" t="s">
        <v>1116</v>
      </c>
      <c r="C21" s="300">
        <v>10.5</v>
      </c>
      <c r="H21" s="299"/>
      <c r="I21" s="301"/>
      <c r="J21" s="303"/>
    </row>
    <row r="22" ht="24" customHeight="1" spans="1:10">
      <c r="A22" s="296">
        <v>20103</v>
      </c>
      <c r="B22" s="297" t="s">
        <v>1117</v>
      </c>
      <c r="C22" s="298">
        <v>2317.15</v>
      </c>
      <c r="H22" s="299"/>
      <c r="I22" s="301"/>
      <c r="J22" s="302"/>
    </row>
    <row r="23" ht="24" customHeight="1" spans="1:10">
      <c r="A23" s="296">
        <v>2010301</v>
      </c>
      <c r="B23" s="297" t="s">
        <v>1105</v>
      </c>
      <c r="C23" s="300">
        <v>541.58</v>
      </c>
      <c r="H23" s="299"/>
      <c r="I23" s="301"/>
      <c r="J23" s="303"/>
    </row>
    <row r="24" ht="24" customHeight="1" spans="1:10">
      <c r="A24" s="296">
        <v>2010302</v>
      </c>
      <c r="B24" s="297" t="s">
        <v>1111</v>
      </c>
      <c r="C24" s="300">
        <v>251.3</v>
      </c>
      <c r="H24" s="299"/>
      <c r="I24" s="301"/>
      <c r="J24" s="303"/>
    </row>
    <row r="25" ht="24" customHeight="1" spans="1:10">
      <c r="A25" s="296">
        <v>2010303</v>
      </c>
      <c r="B25" s="297" t="s">
        <v>1112</v>
      </c>
      <c r="C25" s="300">
        <v>44.3</v>
      </c>
      <c r="H25" s="299"/>
      <c r="I25" s="301"/>
      <c r="J25" s="303"/>
    </row>
    <row r="26" ht="24" customHeight="1" spans="1:10">
      <c r="A26" s="296">
        <v>2010305</v>
      </c>
      <c r="B26" s="297" t="s">
        <v>1118</v>
      </c>
      <c r="C26" s="300">
        <v>538.7</v>
      </c>
      <c r="H26" s="299"/>
      <c r="I26" s="301"/>
      <c r="J26" s="303"/>
    </row>
    <row r="27" ht="24" customHeight="1" spans="1:10">
      <c r="A27" s="296">
        <v>2010350</v>
      </c>
      <c r="B27" s="297" t="s">
        <v>1108</v>
      </c>
      <c r="C27" s="300">
        <v>594.07</v>
      </c>
      <c r="H27" s="299"/>
      <c r="I27" s="301"/>
      <c r="J27" s="303"/>
    </row>
    <row r="28" ht="24" customHeight="1" spans="1:10">
      <c r="A28" s="296">
        <v>2010399</v>
      </c>
      <c r="B28" s="297" t="s">
        <v>1119</v>
      </c>
      <c r="C28" s="300">
        <v>347.2</v>
      </c>
      <c r="H28" s="299"/>
      <c r="I28" s="301"/>
      <c r="J28" s="303"/>
    </row>
    <row r="29" ht="24" customHeight="1" spans="1:10">
      <c r="A29" s="296">
        <v>20104</v>
      </c>
      <c r="B29" s="297" t="s">
        <v>1120</v>
      </c>
      <c r="C29" s="298">
        <v>717.92</v>
      </c>
      <c r="H29" s="299"/>
      <c r="I29" s="301"/>
      <c r="J29" s="302"/>
    </row>
    <row r="30" ht="24" customHeight="1" spans="1:10">
      <c r="A30" s="296">
        <v>2010401</v>
      </c>
      <c r="B30" s="297" t="s">
        <v>1105</v>
      </c>
      <c r="C30" s="300">
        <v>148.09</v>
      </c>
      <c r="H30" s="299"/>
      <c r="I30" s="301"/>
      <c r="J30" s="303"/>
    </row>
    <row r="31" s="280" customFormat="1" ht="24" customHeight="1" spans="1:10">
      <c r="A31" s="296">
        <v>2010402</v>
      </c>
      <c r="B31" s="297" t="s">
        <v>1111</v>
      </c>
      <c r="C31" s="300">
        <v>9</v>
      </c>
      <c r="H31" s="299"/>
      <c r="I31" s="301"/>
      <c r="J31" s="303"/>
    </row>
    <row r="32" ht="24" customHeight="1" spans="1:10">
      <c r="A32" s="296">
        <v>2010403</v>
      </c>
      <c r="B32" s="297" t="s">
        <v>1112</v>
      </c>
      <c r="C32" s="300">
        <v>0.5</v>
      </c>
      <c r="H32" s="299"/>
      <c r="I32" s="301"/>
      <c r="J32" s="303"/>
    </row>
    <row r="33" s="281" customFormat="1" ht="24" customHeight="1" spans="1:10">
      <c r="A33" s="296">
        <v>2010404</v>
      </c>
      <c r="B33" s="297" t="s">
        <v>1121</v>
      </c>
      <c r="C33" s="300">
        <v>15</v>
      </c>
      <c r="H33" s="299"/>
      <c r="I33" s="301"/>
      <c r="J33" s="303"/>
    </row>
    <row r="34" ht="24" customHeight="1" spans="1:10">
      <c r="A34" s="296">
        <v>2010406</v>
      </c>
      <c r="B34" s="297" t="s">
        <v>1122</v>
      </c>
      <c r="C34" s="300">
        <v>5.25</v>
      </c>
      <c r="H34" s="299"/>
      <c r="I34" s="301"/>
      <c r="J34" s="303"/>
    </row>
    <row r="35" ht="24" customHeight="1" spans="1:10">
      <c r="A35" s="296">
        <v>2010450</v>
      </c>
      <c r="B35" s="297" t="s">
        <v>1108</v>
      </c>
      <c r="C35" s="300">
        <v>240.07</v>
      </c>
      <c r="H35" s="299"/>
      <c r="I35" s="301"/>
      <c r="J35" s="303"/>
    </row>
    <row r="36" ht="24" customHeight="1" spans="1:10">
      <c r="A36" s="296">
        <v>2010499</v>
      </c>
      <c r="B36" s="297" t="s">
        <v>1123</v>
      </c>
      <c r="C36" s="300">
        <v>300</v>
      </c>
      <c r="H36" s="299"/>
      <c r="I36" s="301"/>
      <c r="J36" s="303"/>
    </row>
    <row r="37" ht="24" customHeight="1" spans="1:10">
      <c r="A37" s="296">
        <v>20105</v>
      </c>
      <c r="B37" s="297" t="s">
        <v>1124</v>
      </c>
      <c r="C37" s="298">
        <v>377.06</v>
      </c>
      <c r="H37" s="299"/>
      <c r="I37" s="301"/>
      <c r="J37" s="302"/>
    </row>
    <row r="38" ht="24" customHeight="1" spans="1:10">
      <c r="A38" s="296">
        <v>2010501</v>
      </c>
      <c r="B38" s="297" t="s">
        <v>1105</v>
      </c>
      <c r="C38" s="300">
        <v>123.81</v>
      </c>
      <c r="H38" s="299"/>
      <c r="I38" s="301"/>
      <c r="J38" s="303"/>
    </row>
    <row r="39" ht="24" customHeight="1" spans="1:10">
      <c r="A39" s="296">
        <v>2010504</v>
      </c>
      <c r="B39" s="297" t="s">
        <v>1125</v>
      </c>
      <c r="C39" s="300">
        <v>4.24</v>
      </c>
      <c r="H39" s="299"/>
      <c r="I39" s="301"/>
      <c r="J39" s="303"/>
    </row>
    <row r="40" ht="24" customHeight="1" spans="1:10">
      <c r="A40" s="296">
        <v>2010505</v>
      </c>
      <c r="B40" s="297" t="s">
        <v>1126</v>
      </c>
      <c r="C40" s="300">
        <v>2.6</v>
      </c>
      <c r="H40" s="299"/>
      <c r="I40" s="301"/>
      <c r="J40" s="303"/>
    </row>
    <row r="41" ht="24" customHeight="1" spans="1:10">
      <c r="A41" s="296">
        <v>2010508</v>
      </c>
      <c r="B41" s="297" t="s">
        <v>1127</v>
      </c>
      <c r="C41" s="300">
        <v>115.41</v>
      </c>
      <c r="H41" s="299"/>
      <c r="I41" s="301"/>
      <c r="J41" s="303"/>
    </row>
    <row r="42" ht="24" customHeight="1" spans="1:10">
      <c r="A42" s="296">
        <v>2010550</v>
      </c>
      <c r="B42" s="297" t="s">
        <v>1108</v>
      </c>
      <c r="C42" s="300">
        <v>130.5</v>
      </c>
      <c r="H42" s="299"/>
      <c r="I42" s="301"/>
      <c r="J42" s="303"/>
    </row>
    <row r="43" ht="24" customHeight="1" spans="1:10">
      <c r="A43" s="296">
        <v>2010599</v>
      </c>
      <c r="B43" s="297" t="s">
        <v>1128</v>
      </c>
      <c r="C43" s="300">
        <v>0.5</v>
      </c>
      <c r="H43" s="299"/>
      <c r="I43" s="301"/>
      <c r="J43" s="303"/>
    </row>
    <row r="44" ht="24" customHeight="1" spans="1:10">
      <c r="A44" s="296">
        <v>20106</v>
      </c>
      <c r="B44" s="297" t="s">
        <v>1129</v>
      </c>
      <c r="C44" s="298">
        <v>1536.85</v>
      </c>
      <c r="H44" s="299"/>
      <c r="I44" s="301"/>
      <c r="J44" s="302"/>
    </row>
    <row r="45" ht="24" customHeight="1" spans="1:10">
      <c r="A45" s="296">
        <v>2010601</v>
      </c>
      <c r="B45" s="297" t="s">
        <v>1105</v>
      </c>
      <c r="C45" s="300">
        <v>574.78</v>
      </c>
      <c r="H45" s="299"/>
      <c r="I45" s="301"/>
      <c r="J45" s="303"/>
    </row>
    <row r="46" ht="24" customHeight="1" spans="1:10">
      <c r="A46" s="296">
        <v>2010606</v>
      </c>
      <c r="B46" s="297" t="s">
        <v>1130</v>
      </c>
      <c r="C46" s="300">
        <v>30</v>
      </c>
      <c r="H46" s="299"/>
      <c r="I46" s="301"/>
      <c r="J46" s="303"/>
    </row>
    <row r="47" ht="24" customHeight="1" spans="1:10">
      <c r="A47" s="296">
        <v>2010607</v>
      </c>
      <c r="B47" s="297" t="s">
        <v>1131</v>
      </c>
      <c r="C47" s="300">
        <v>57.25</v>
      </c>
      <c r="H47" s="299"/>
      <c r="I47" s="301"/>
      <c r="J47" s="303"/>
    </row>
    <row r="48" ht="24" customHeight="1" spans="1:10">
      <c r="A48" s="296">
        <v>2010650</v>
      </c>
      <c r="B48" s="297" t="s">
        <v>1108</v>
      </c>
      <c r="C48" s="300">
        <v>268.02</v>
      </c>
      <c r="H48" s="299"/>
      <c r="I48" s="301"/>
      <c r="J48" s="303"/>
    </row>
    <row r="49" ht="24" customHeight="1" spans="1:10">
      <c r="A49" s="296">
        <v>2010699</v>
      </c>
      <c r="B49" s="297" t="s">
        <v>1132</v>
      </c>
      <c r="C49" s="300">
        <v>606.8</v>
      </c>
      <c r="H49" s="299"/>
      <c r="I49" s="301"/>
      <c r="J49" s="303"/>
    </row>
    <row r="50" ht="24" customHeight="1" spans="1:10">
      <c r="A50" s="296">
        <v>20107</v>
      </c>
      <c r="B50" s="297" t="s">
        <v>1133</v>
      </c>
      <c r="C50" s="298">
        <v>693.69</v>
      </c>
      <c r="H50" s="299"/>
      <c r="I50" s="301"/>
      <c r="J50" s="302"/>
    </row>
    <row r="51" ht="24" customHeight="1" spans="1:10">
      <c r="A51" s="296">
        <v>2010701</v>
      </c>
      <c r="B51" s="297" t="s">
        <v>1105</v>
      </c>
      <c r="C51" s="300">
        <v>463.15</v>
      </c>
      <c r="H51" s="299"/>
      <c r="I51" s="301"/>
      <c r="J51" s="303"/>
    </row>
    <row r="52" ht="24" customHeight="1" spans="1:10">
      <c r="A52" s="296">
        <v>2010710</v>
      </c>
      <c r="B52" s="297" t="s">
        <v>1134</v>
      </c>
      <c r="C52" s="300">
        <v>219.4</v>
      </c>
      <c r="H52" s="299"/>
      <c r="I52" s="301"/>
      <c r="J52" s="303"/>
    </row>
    <row r="53" ht="24" customHeight="1" spans="1:10">
      <c r="A53" s="296">
        <v>2010750</v>
      </c>
      <c r="B53" s="297" t="s">
        <v>1108</v>
      </c>
      <c r="C53" s="300">
        <v>11.14</v>
      </c>
      <c r="H53" s="299"/>
      <c r="I53" s="301"/>
      <c r="J53" s="303"/>
    </row>
    <row r="54" ht="24" customHeight="1" spans="1:10">
      <c r="A54" s="296">
        <v>20108</v>
      </c>
      <c r="B54" s="297" t="s">
        <v>1135</v>
      </c>
      <c r="C54" s="298">
        <v>372.67</v>
      </c>
      <c r="H54" s="299"/>
      <c r="I54" s="301"/>
      <c r="J54" s="302"/>
    </row>
    <row r="55" ht="24" customHeight="1" spans="1:10">
      <c r="A55" s="296">
        <v>2010801</v>
      </c>
      <c r="B55" s="297" t="s">
        <v>1105</v>
      </c>
      <c r="C55" s="300">
        <v>150.59</v>
      </c>
      <c r="H55" s="299"/>
      <c r="I55" s="301"/>
      <c r="J55" s="303"/>
    </row>
    <row r="56" ht="24" customHeight="1" spans="1:10">
      <c r="A56" s="296">
        <v>2010804</v>
      </c>
      <c r="B56" s="297" t="s">
        <v>1136</v>
      </c>
      <c r="C56" s="300">
        <v>55.3</v>
      </c>
      <c r="H56" s="299"/>
      <c r="I56" s="301"/>
      <c r="J56" s="303"/>
    </row>
    <row r="57" ht="24" customHeight="1" spans="1:10">
      <c r="A57" s="296">
        <v>2010806</v>
      </c>
      <c r="B57" s="297" t="s">
        <v>1131</v>
      </c>
      <c r="C57" s="300">
        <v>2</v>
      </c>
      <c r="H57" s="299"/>
      <c r="I57" s="301"/>
      <c r="J57" s="303"/>
    </row>
    <row r="58" ht="24" customHeight="1" spans="1:10">
      <c r="A58" s="296">
        <v>2010850</v>
      </c>
      <c r="B58" s="297" t="s">
        <v>1108</v>
      </c>
      <c r="C58" s="300">
        <v>164.28</v>
      </c>
      <c r="H58" s="299"/>
      <c r="I58" s="301"/>
      <c r="J58" s="303"/>
    </row>
    <row r="59" ht="24" customHeight="1" spans="1:10">
      <c r="A59" s="296">
        <v>2010899</v>
      </c>
      <c r="B59" s="297" t="s">
        <v>1137</v>
      </c>
      <c r="C59" s="300">
        <v>0.5</v>
      </c>
      <c r="H59" s="299"/>
      <c r="I59" s="301"/>
      <c r="J59" s="303"/>
    </row>
    <row r="60" ht="24" customHeight="1" spans="1:10">
      <c r="A60" s="296">
        <v>20111</v>
      </c>
      <c r="B60" s="297" t="s">
        <v>1138</v>
      </c>
      <c r="C60" s="298">
        <v>1555.73</v>
      </c>
      <c r="H60" s="299"/>
      <c r="I60" s="301"/>
      <c r="J60" s="302"/>
    </row>
    <row r="61" ht="24" customHeight="1" spans="1:10">
      <c r="A61" s="296">
        <v>2011101</v>
      </c>
      <c r="B61" s="297" t="s">
        <v>1105</v>
      </c>
      <c r="C61" s="300">
        <v>1166.26</v>
      </c>
      <c r="H61" s="299"/>
      <c r="I61" s="301"/>
      <c r="J61" s="303"/>
    </row>
    <row r="62" ht="24" customHeight="1" spans="1:10">
      <c r="A62" s="296">
        <v>2011105</v>
      </c>
      <c r="B62" s="297" t="s">
        <v>1139</v>
      </c>
      <c r="C62" s="300">
        <v>60</v>
      </c>
      <c r="H62" s="299"/>
      <c r="I62" s="301"/>
      <c r="J62" s="303"/>
    </row>
    <row r="63" ht="24" customHeight="1" spans="1:10">
      <c r="A63" s="296">
        <v>2011150</v>
      </c>
      <c r="B63" s="297" t="s">
        <v>1108</v>
      </c>
      <c r="C63" s="300">
        <v>100.85</v>
      </c>
      <c r="H63" s="299"/>
      <c r="I63" s="301"/>
      <c r="J63" s="303"/>
    </row>
    <row r="64" ht="24" customHeight="1" spans="1:10">
      <c r="A64" s="296">
        <v>2011199</v>
      </c>
      <c r="B64" s="297" t="s">
        <v>1140</v>
      </c>
      <c r="C64" s="300">
        <v>228.62</v>
      </c>
      <c r="H64" s="299"/>
      <c r="I64" s="301"/>
      <c r="J64" s="303"/>
    </row>
    <row r="65" ht="24" customHeight="1" spans="1:10">
      <c r="A65" s="296">
        <v>20113</v>
      </c>
      <c r="B65" s="297" t="s">
        <v>1141</v>
      </c>
      <c r="C65" s="298">
        <v>1459.16</v>
      </c>
      <c r="H65" s="299"/>
      <c r="I65" s="301"/>
      <c r="J65" s="302"/>
    </row>
    <row r="66" ht="24" customHeight="1" spans="1:10">
      <c r="A66" s="296">
        <v>2011301</v>
      </c>
      <c r="B66" s="297" t="s">
        <v>1105</v>
      </c>
      <c r="C66" s="300">
        <v>711.57</v>
      </c>
      <c r="H66" s="299"/>
      <c r="I66" s="301"/>
      <c r="J66" s="303"/>
    </row>
    <row r="67" ht="24" customHeight="1" spans="1:10">
      <c r="A67" s="296">
        <v>2011302</v>
      </c>
      <c r="B67" s="297" t="s">
        <v>1111</v>
      </c>
      <c r="C67" s="300">
        <v>62</v>
      </c>
      <c r="H67" s="299"/>
      <c r="I67" s="301"/>
      <c r="J67" s="303"/>
    </row>
    <row r="68" ht="24" customHeight="1" spans="1:10">
      <c r="A68" s="296">
        <v>2011308</v>
      </c>
      <c r="B68" s="297" t="s">
        <v>1142</v>
      </c>
      <c r="C68" s="300">
        <v>277.7</v>
      </c>
      <c r="H68" s="299"/>
      <c r="I68" s="301"/>
      <c r="J68" s="303"/>
    </row>
    <row r="69" ht="24" customHeight="1" spans="1:10">
      <c r="A69" s="296">
        <v>2011350</v>
      </c>
      <c r="B69" s="297" t="s">
        <v>1108</v>
      </c>
      <c r="C69" s="300">
        <v>395.45</v>
      </c>
      <c r="H69" s="299"/>
      <c r="I69" s="301"/>
      <c r="J69" s="303"/>
    </row>
    <row r="70" ht="24" customHeight="1" spans="1:10">
      <c r="A70" s="296">
        <v>2011399</v>
      </c>
      <c r="B70" s="297" t="s">
        <v>1143</v>
      </c>
      <c r="C70" s="300">
        <v>12.44</v>
      </c>
      <c r="H70" s="299"/>
      <c r="I70" s="301"/>
      <c r="J70" s="303"/>
    </row>
    <row r="71" ht="24" customHeight="1" spans="1:10">
      <c r="A71" s="296">
        <v>20126</v>
      </c>
      <c r="B71" s="297" t="s">
        <v>1144</v>
      </c>
      <c r="C71" s="298">
        <v>196.75</v>
      </c>
      <c r="H71" s="299"/>
      <c r="I71" s="301"/>
      <c r="J71" s="302"/>
    </row>
    <row r="72" ht="24" customHeight="1" spans="1:10">
      <c r="A72" s="296">
        <v>2012601</v>
      </c>
      <c r="B72" s="297" t="s">
        <v>1105</v>
      </c>
      <c r="C72" s="300">
        <v>141.55</v>
      </c>
      <c r="H72" s="299"/>
      <c r="I72" s="301"/>
      <c r="J72" s="303"/>
    </row>
    <row r="73" ht="24" customHeight="1" spans="1:10">
      <c r="A73" s="296">
        <v>2012604</v>
      </c>
      <c r="B73" s="297" t="s">
        <v>1145</v>
      </c>
      <c r="C73" s="300">
        <v>47.2</v>
      </c>
      <c r="H73" s="299"/>
      <c r="I73" s="301"/>
      <c r="J73" s="303"/>
    </row>
    <row r="74" ht="24" customHeight="1" spans="1:10">
      <c r="A74" s="296">
        <v>2012699</v>
      </c>
      <c r="B74" s="297" t="s">
        <v>1146</v>
      </c>
      <c r="C74" s="300">
        <v>8</v>
      </c>
      <c r="H74" s="299"/>
      <c r="I74" s="301"/>
      <c r="J74" s="303"/>
    </row>
    <row r="75" ht="24" customHeight="1" spans="1:10">
      <c r="A75" s="296">
        <v>20128</v>
      </c>
      <c r="B75" s="297" t="s">
        <v>1147</v>
      </c>
      <c r="C75" s="298">
        <v>72.66</v>
      </c>
      <c r="H75" s="299"/>
      <c r="I75" s="301"/>
      <c r="J75" s="302"/>
    </row>
    <row r="76" ht="24" customHeight="1" spans="1:10">
      <c r="A76" s="296">
        <v>2012801</v>
      </c>
      <c r="B76" s="297" t="s">
        <v>1105</v>
      </c>
      <c r="C76" s="300">
        <v>58.96</v>
      </c>
      <c r="H76" s="299"/>
      <c r="I76" s="301"/>
      <c r="J76" s="303"/>
    </row>
    <row r="77" ht="24" customHeight="1" spans="1:10">
      <c r="A77" s="296">
        <v>2012802</v>
      </c>
      <c r="B77" s="297" t="s">
        <v>1111</v>
      </c>
      <c r="C77" s="300">
        <v>13.7</v>
      </c>
      <c r="H77" s="299"/>
      <c r="I77" s="301"/>
      <c r="J77" s="303"/>
    </row>
    <row r="78" ht="24" customHeight="1" spans="1:10">
      <c r="A78" s="296">
        <v>20129</v>
      </c>
      <c r="B78" s="297" t="s">
        <v>1148</v>
      </c>
      <c r="C78" s="298">
        <v>954.24</v>
      </c>
      <c r="H78" s="299"/>
      <c r="I78" s="301"/>
      <c r="J78" s="302"/>
    </row>
    <row r="79" ht="24" customHeight="1" spans="1:10">
      <c r="A79" s="296">
        <v>2012901</v>
      </c>
      <c r="B79" s="297" t="s">
        <v>1105</v>
      </c>
      <c r="C79" s="300">
        <v>235.34</v>
      </c>
      <c r="H79" s="299"/>
      <c r="I79" s="301"/>
      <c r="J79" s="303"/>
    </row>
    <row r="80" ht="24" customHeight="1" spans="1:10">
      <c r="A80" s="296">
        <v>2012950</v>
      </c>
      <c r="B80" s="297" t="s">
        <v>1108</v>
      </c>
      <c r="C80" s="300">
        <v>66.17</v>
      </c>
      <c r="H80" s="299"/>
      <c r="I80" s="301"/>
      <c r="J80" s="303"/>
    </row>
    <row r="81" ht="24" customHeight="1" spans="1:10">
      <c r="A81" s="296">
        <v>2012999</v>
      </c>
      <c r="B81" s="297" t="s">
        <v>1149</v>
      </c>
      <c r="C81" s="300">
        <v>652.73</v>
      </c>
      <c r="H81" s="299"/>
      <c r="I81" s="301"/>
      <c r="J81" s="303"/>
    </row>
    <row r="82" ht="24" customHeight="1" spans="1:10">
      <c r="A82" s="296">
        <v>20131</v>
      </c>
      <c r="B82" s="297" t="s">
        <v>1150</v>
      </c>
      <c r="C82" s="298">
        <v>2108.37</v>
      </c>
      <c r="H82" s="299"/>
      <c r="I82" s="301"/>
      <c r="J82" s="302"/>
    </row>
    <row r="83" ht="24" customHeight="1" spans="1:10">
      <c r="A83" s="296">
        <v>2013101</v>
      </c>
      <c r="B83" s="297" t="s">
        <v>1105</v>
      </c>
      <c r="C83" s="300">
        <v>1082.68</v>
      </c>
      <c r="H83" s="299"/>
      <c r="I83" s="301"/>
      <c r="J83" s="303"/>
    </row>
    <row r="84" ht="24" customHeight="1" spans="1:10">
      <c r="A84" s="296">
        <v>2013105</v>
      </c>
      <c r="B84" s="297" t="s">
        <v>1151</v>
      </c>
      <c r="C84" s="300">
        <v>396.71</v>
      </c>
      <c r="H84" s="299"/>
      <c r="I84" s="301"/>
      <c r="J84" s="303"/>
    </row>
    <row r="85" ht="24" customHeight="1" spans="1:10">
      <c r="A85" s="296">
        <v>2013150</v>
      </c>
      <c r="B85" s="297" t="s">
        <v>1108</v>
      </c>
      <c r="C85" s="300">
        <v>163.88</v>
      </c>
      <c r="H85" s="299"/>
      <c r="I85" s="301"/>
      <c r="J85" s="303"/>
    </row>
    <row r="86" ht="24" customHeight="1" spans="1:10">
      <c r="A86" s="296">
        <v>2013199</v>
      </c>
      <c r="B86" s="297" t="s">
        <v>1152</v>
      </c>
      <c r="C86" s="300">
        <v>465.1</v>
      </c>
      <c r="H86" s="299"/>
      <c r="I86" s="301"/>
      <c r="J86" s="303"/>
    </row>
    <row r="87" ht="24" customHeight="1" spans="1:10">
      <c r="A87" s="296">
        <v>20132</v>
      </c>
      <c r="B87" s="297" t="s">
        <v>1153</v>
      </c>
      <c r="C87" s="298">
        <v>1370.16</v>
      </c>
      <c r="H87" s="299"/>
      <c r="I87" s="301"/>
      <c r="J87" s="302"/>
    </row>
    <row r="88" ht="24" customHeight="1" spans="1:10">
      <c r="A88" s="296">
        <v>2013201</v>
      </c>
      <c r="B88" s="297" t="s">
        <v>1105</v>
      </c>
      <c r="C88" s="300">
        <v>456.87</v>
      </c>
      <c r="H88" s="299"/>
      <c r="I88" s="301"/>
      <c r="J88" s="303"/>
    </row>
    <row r="89" ht="24" customHeight="1" spans="1:10">
      <c r="A89" s="296">
        <v>2013250</v>
      </c>
      <c r="B89" s="297" t="s">
        <v>1108</v>
      </c>
      <c r="C89" s="300">
        <v>49.7</v>
      </c>
      <c r="H89" s="299"/>
      <c r="I89" s="301"/>
      <c r="J89" s="303"/>
    </row>
    <row r="90" ht="24" customHeight="1" spans="1:10">
      <c r="A90" s="296">
        <v>2013299</v>
      </c>
      <c r="B90" s="297" t="s">
        <v>1154</v>
      </c>
      <c r="C90" s="300">
        <v>863.59</v>
      </c>
      <c r="H90" s="299"/>
      <c r="I90" s="301"/>
      <c r="J90" s="303"/>
    </row>
    <row r="91" ht="24" customHeight="1" spans="1:10">
      <c r="A91" s="296">
        <v>20133</v>
      </c>
      <c r="B91" s="297" t="s">
        <v>1155</v>
      </c>
      <c r="C91" s="298">
        <v>1137.2</v>
      </c>
      <c r="H91" s="299"/>
      <c r="I91" s="301"/>
      <c r="J91" s="302"/>
    </row>
    <row r="92" ht="24" customHeight="1" spans="1:10">
      <c r="A92" s="296">
        <v>2013301</v>
      </c>
      <c r="B92" s="297" t="s">
        <v>1105</v>
      </c>
      <c r="C92" s="300">
        <v>140.2</v>
      </c>
      <c r="H92" s="299"/>
      <c r="I92" s="301"/>
      <c r="J92" s="303"/>
    </row>
    <row r="93" ht="24" customHeight="1" spans="1:10">
      <c r="A93" s="296">
        <v>2013304</v>
      </c>
      <c r="B93" s="297" t="s">
        <v>1156</v>
      </c>
      <c r="C93" s="300">
        <v>8</v>
      </c>
      <c r="H93" s="299"/>
      <c r="I93" s="301"/>
      <c r="J93" s="303"/>
    </row>
    <row r="94" ht="24" customHeight="1" spans="1:10">
      <c r="A94" s="296">
        <v>2013350</v>
      </c>
      <c r="B94" s="297" t="s">
        <v>1108</v>
      </c>
      <c r="C94" s="300">
        <v>217.25</v>
      </c>
      <c r="H94" s="299"/>
      <c r="I94" s="301"/>
      <c r="J94" s="303"/>
    </row>
    <row r="95" ht="24" customHeight="1" spans="1:10">
      <c r="A95" s="296">
        <v>2013399</v>
      </c>
      <c r="B95" s="297" t="s">
        <v>1157</v>
      </c>
      <c r="C95" s="300">
        <v>771.76</v>
      </c>
      <c r="H95" s="299"/>
      <c r="I95" s="301"/>
      <c r="J95" s="303"/>
    </row>
    <row r="96" ht="24" customHeight="1" spans="1:10">
      <c r="A96" s="296">
        <v>20134</v>
      </c>
      <c r="B96" s="297" t="s">
        <v>1158</v>
      </c>
      <c r="C96" s="298">
        <v>224.96</v>
      </c>
      <c r="H96" s="299"/>
      <c r="I96" s="301"/>
      <c r="J96" s="302"/>
    </row>
    <row r="97" ht="24" customHeight="1" spans="1:10">
      <c r="A97" s="296">
        <v>2013401</v>
      </c>
      <c r="B97" s="297" t="s">
        <v>1105</v>
      </c>
      <c r="C97" s="300">
        <v>143.84</v>
      </c>
      <c r="H97" s="299"/>
      <c r="I97" s="301"/>
      <c r="J97" s="303"/>
    </row>
    <row r="98" ht="24" customHeight="1" spans="1:10">
      <c r="A98" s="296">
        <v>2013404</v>
      </c>
      <c r="B98" s="297" t="s">
        <v>1159</v>
      </c>
      <c r="C98" s="300">
        <v>8.1</v>
      </c>
      <c r="H98" s="299"/>
      <c r="I98" s="301"/>
      <c r="J98" s="303"/>
    </row>
    <row r="99" ht="24" customHeight="1" spans="1:10">
      <c r="A99" s="296">
        <v>2013405</v>
      </c>
      <c r="B99" s="297" t="s">
        <v>1160</v>
      </c>
      <c r="C99" s="300">
        <v>11.5</v>
      </c>
      <c r="H99" s="299"/>
      <c r="I99" s="301"/>
      <c r="J99" s="303"/>
    </row>
    <row r="100" ht="24" customHeight="1" spans="1:10">
      <c r="A100" s="296">
        <v>2013450</v>
      </c>
      <c r="B100" s="297" t="s">
        <v>1108</v>
      </c>
      <c r="C100" s="300">
        <v>36.03</v>
      </c>
      <c r="H100" s="299"/>
      <c r="I100" s="301"/>
      <c r="J100" s="303"/>
    </row>
    <row r="101" ht="24" customHeight="1" spans="1:10">
      <c r="A101" s="296">
        <v>2013499</v>
      </c>
      <c r="B101" s="297" t="s">
        <v>1161</v>
      </c>
      <c r="C101" s="300">
        <v>25.5</v>
      </c>
      <c r="H101" s="299"/>
      <c r="I101" s="301"/>
      <c r="J101" s="303"/>
    </row>
    <row r="102" ht="24" customHeight="1" spans="1:10">
      <c r="A102" s="296">
        <v>20137</v>
      </c>
      <c r="B102" s="297" t="s">
        <v>1162</v>
      </c>
      <c r="C102" s="298">
        <v>200</v>
      </c>
      <c r="H102" s="299"/>
      <c r="I102" s="301"/>
      <c r="J102" s="302"/>
    </row>
    <row r="103" ht="24" customHeight="1" spans="1:10">
      <c r="A103" s="296">
        <v>2013704</v>
      </c>
      <c r="B103" s="297" t="s">
        <v>1163</v>
      </c>
      <c r="C103" s="300">
        <v>200</v>
      </c>
      <c r="H103" s="299"/>
      <c r="I103" s="301"/>
      <c r="J103" s="303"/>
    </row>
    <row r="104" ht="24" customHeight="1" spans="1:10">
      <c r="A104" s="296">
        <v>20138</v>
      </c>
      <c r="B104" s="297" t="s">
        <v>1164</v>
      </c>
      <c r="C104" s="298">
        <v>2319.78</v>
      </c>
      <c r="H104" s="299"/>
      <c r="I104" s="301"/>
      <c r="J104" s="302"/>
    </row>
    <row r="105" ht="24" customHeight="1" spans="1:10">
      <c r="A105" s="296">
        <v>2013801</v>
      </c>
      <c r="B105" s="297" t="s">
        <v>1105</v>
      </c>
      <c r="C105" s="300">
        <v>1216.64</v>
      </c>
      <c r="H105" s="299"/>
      <c r="I105" s="301"/>
      <c r="J105" s="303"/>
    </row>
    <row r="106" ht="24" customHeight="1" spans="1:10">
      <c r="A106" s="296">
        <v>2013804</v>
      </c>
      <c r="B106" s="297" t="s">
        <v>1165</v>
      </c>
      <c r="C106" s="300">
        <v>48</v>
      </c>
      <c r="H106" s="299"/>
      <c r="I106" s="301"/>
      <c r="J106" s="303"/>
    </row>
    <row r="107" s="279" customFormat="1" ht="24" customHeight="1" spans="1:10">
      <c r="A107" s="296">
        <v>2013805</v>
      </c>
      <c r="B107" s="297" t="s">
        <v>1166</v>
      </c>
      <c r="C107" s="300">
        <v>22</v>
      </c>
      <c r="H107" s="299"/>
      <c r="I107" s="301"/>
      <c r="J107" s="303"/>
    </row>
    <row r="108" ht="24" customHeight="1" spans="1:10">
      <c r="A108" s="296">
        <v>2013810</v>
      </c>
      <c r="B108" s="297" t="s">
        <v>1167</v>
      </c>
      <c r="C108" s="300">
        <v>358</v>
      </c>
      <c r="H108" s="299"/>
      <c r="I108" s="301"/>
      <c r="J108" s="303"/>
    </row>
    <row r="109" ht="24" customHeight="1" spans="1:10">
      <c r="A109" s="296">
        <v>2013812</v>
      </c>
      <c r="B109" s="297" t="s">
        <v>1168</v>
      </c>
      <c r="C109" s="300">
        <v>5</v>
      </c>
      <c r="H109" s="299"/>
      <c r="I109" s="301"/>
      <c r="J109" s="303"/>
    </row>
    <row r="110" ht="24" customHeight="1" spans="1:10">
      <c r="A110" s="296">
        <v>2013815</v>
      </c>
      <c r="B110" s="297" t="s">
        <v>1169</v>
      </c>
      <c r="C110" s="300">
        <v>11</v>
      </c>
      <c r="H110" s="299"/>
      <c r="I110" s="301"/>
      <c r="J110" s="303"/>
    </row>
    <row r="111" ht="24" customHeight="1" spans="1:10">
      <c r="A111" s="296">
        <v>2013816</v>
      </c>
      <c r="B111" s="297" t="s">
        <v>1170</v>
      </c>
      <c r="C111" s="300">
        <v>178</v>
      </c>
      <c r="H111" s="299"/>
      <c r="I111" s="301"/>
      <c r="J111" s="303"/>
    </row>
    <row r="112" s="279" customFormat="1" ht="24" customHeight="1" spans="1:10">
      <c r="A112" s="296">
        <v>2013850</v>
      </c>
      <c r="B112" s="297" t="s">
        <v>1108</v>
      </c>
      <c r="C112" s="300">
        <v>470.64</v>
      </c>
      <c r="H112" s="299"/>
      <c r="I112" s="301"/>
      <c r="J112" s="303"/>
    </row>
    <row r="113" ht="24" customHeight="1" spans="1:10">
      <c r="A113" s="296">
        <v>2013899</v>
      </c>
      <c r="B113" s="297" t="s">
        <v>1171</v>
      </c>
      <c r="C113" s="300">
        <v>10.5</v>
      </c>
      <c r="H113" s="299"/>
      <c r="I113" s="301"/>
      <c r="J113" s="303"/>
    </row>
    <row r="114" ht="24" customHeight="1" spans="1:10">
      <c r="A114" s="296">
        <v>20139</v>
      </c>
      <c r="B114" s="297" t="s">
        <v>1172</v>
      </c>
      <c r="C114" s="298">
        <v>712.61</v>
      </c>
      <c r="H114" s="299"/>
      <c r="I114" s="301"/>
      <c r="J114" s="302"/>
    </row>
    <row r="115" ht="24" customHeight="1" spans="1:10">
      <c r="A115" s="296">
        <v>2013901</v>
      </c>
      <c r="B115" s="297" t="s">
        <v>1105</v>
      </c>
      <c r="C115" s="300">
        <v>91.87</v>
      </c>
      <c r="H115" s="299"/>
      <c r="I115" s="301"/>
      <c r="J115" s="303"/>
    </row>
    <row r="116" ht="24" customHeight="1" spans="1:10">
      <c r="A116" s="296">
        <v>2013902</v>
      </c>
      <c r="B116" s="297" t="s">
        <v>1111</v>
      </c>
      <c r="C116" s="300">
        <v>162</v>
      </c>
      <c r="H116" s="299"/>
      <c r="I116" s="301"/>
      <c r="J116" s="303"/>
    </row>
    <row r="117" ht="24" customHeight="1" spans="1:10">
      <c r="A117" s="296">
        <v>2013903</v>
      </c>
      <c r="B117" s="297" t="s">
        <v>1112</v>
      </c>
      <c r="C117" s="300">
        <v>40.5</v>
      </c>
      <c r="H117" s="299"/>
      <c r="I117" s="301"/>
      <c r="J117" s="303"/>
    </row>
    <row r="118" ht="24" customHeight="1" spans="1:10">
      <c r="A118" s="296">
        <v>2013904</v>
      </c>
      <c r="B118" s="297" t="s">
        <v>1151</v>
      </c>
      <c r="C118" s="300">
        <v>45</v>
      </c>
      <c r="H118" s="299"/>
      <c r="I118" s="301"/>
      <c r="J118" s="303"/>
    </row>
    <row r="119" ht="24" customHeight="1" spans="1:10">
      <c r="A119" s="296">
        <v>2013950</v>
      </c>
      <c r="B119" s="297" t="s">
        <v>1108</v>
      </c>
      <c r="C119" s="300">
        <v>23.23</v>
      </c>
      <c r="H119" s="299"/>
      <c r="I119" s="301"/>
      <c r="J119" s="303"/>
    </row>
    <row r="120" ht="24" customHeight="1" spans="1:10">
      <c r="A120" s="296">
        <v>2013999</v>
      </c>
      <c r="B120" s="297" t="s">
        <v>1173</v>
      </c>
      <c r="C120" s="300">
        <v>350</v>
      </c>
      <c r="H120" s="299"/>
      <c r="I120" s="301"/>
      <c r="J120" s="303"/>
    </row>
    <row r="121" ht="24" customHeight="1" spans="1:10">
      <c r="A121" s="296">
        <v>20140</v>
      </c>
      <c r="B121" s="297" t="s">
        <v>1174</v>
      </c>
      <c r="C121" s="298">
        <v>370.58</v>
      </c>
      <c r="H121" s="299"/>
      <c r="I121" s="301"/>
      <c r="J121" s="302"/>
    </row>
    <row r="122" ht="24" customHeight="1" spans="1:10">
      <c r="A122" s="296">
        <v>2014001</v>
      </c>
      <c r="B122" s="297" t="s">
        <v>1105</v>
      </c>
      <c r="C122" s="300">
        <v>91.1</v>
      </c>
      <c r="H122" s="299"/>
      <c r="I122" s="301"/>
      <c r="J122" s="303"/>
    </row>
    <row r="123" ht="24" customHeight="1" spans="1:10">
      <c r="A123" s="296">
        <v>2014004</v>
      </c>
      <c r="B123" s="297" t="s">
        <v>1175</v>
      </c>
      <c r="C123" s="300">
        <v>205.7</v>
      </c>
      <c r="H123" s="299"/>
      <c r="I123" s="301"/>
      <c r="J123" s="303"/>
    </row>
    <row r="124" ht="24" customHeight="1" spans="1:10">
      <c r="A124" s="296">
        <v>2014050</v>
      </c>
      <c r="B124" s="297" t="s">
        <v>1108</v>
      </c>
      <c r="C124" s="300">
        <v>73.78</v>
      </c>
      <c r="H124" s="299"/>
      <c r="I124" s="301"/>
      <c r="J124" s="303"/>
    </row>
    <row r="125" ht="24" customHeight="1" spans="1:10">
      <c r="A125" s="296">
        <v>203</v>
      </c>
      <c r="B125" s="297" t="s">
        <v>1176</v>
      </c>
      <c r="C125" s="298">
        <v>285.15</v>
      </c>
      <c r="H125" s="299"/>
      <c r="I125" s="301"/>
      <c r="J125" s="302"/>
    </row>
    <row r="126" ht="24" customHeight="1" spans="1:10">
      <c r="A126" s="296">
        <v>20306</v>
      </c>
      <c r="B126" s="297" t="s">
        <v>1177</v>
      </c>
      <c r="C126" s="298">
        <v>285.15</v>
      </c>
      <c r="H126" s="299"/>
      <c r="I126" s="301"/>
      <c r="J126" s="302"/>
    </row>
    <row r="127" ht="24" customHeight="1" spans="1:10">
      <c r="A127" s="296">
        <v>2030601</v>
      </c>
      <c r="B127" s="297" t="s">
        <v>1178</v>
      </c>
      <c r="C127" s="300">
        <v>1</v>
      </c>
      <c r="H127" s="299"/>
      <c r="I127" s="301"/>
      <c r="J127" s="303"/>
    </row>
    <row r="128" ht="24" customHeight="1" spans="1:10">
      <c r="A128" s="296">
        <v>2030603</v>
      </c>
      <c r="B128" s="297" t="s">
        <v>1179</v>
      </c>
      <c r="C128" s="300">
        <v>30</v>
      </c>
      <c r="H128" s="299"/>
      <c r="I128" s="301"/>
      <c r="J128" s="303"/>
    </row>
    <row r="129" ht="24" customHeight="1" spans="1:10">
      <c r="A129" s="296">
        <v>2030607</v>
      </c>
      <c r="B129" s="297" t="s">
        <v>1180</v>
      </c>
      <c r="C129" s="300">
        <v>91.06</v>
      </c>
      <c r="H129" s="299"/>
      <c r="I129" s="301"/>
      <c r="J129" s="303"/>
    </row>
    <row r="130" ht="24" customHeight="1" spans="1:10">
      <c r="A130" s="296">
        <v>2030699</v>
      </c>
      <c r="B130" s="297" t="s">
        <v>1181</v>
      </c>
      <c r="C130" s="300">
        <v>163.09</v>
      </c>
      <c r="H130" s="299"/>
      <c r="I130" s="301"/>
      <c r="J130" s="303"/>
    </row>
    <row r="131" ht="24" customHeight="1" spans="1:10">
      <c r="A131" s="296">
        <v>204</v>
      </c>
      <c r="B131" s="297" t="s">
        <v>1182</v>
      </c>
      <c r="C131" s="298">
        <v>12233.04</v>
      </c>
      <c r="H131" s="299"/>
      <c r="I131" s="301"/>
      <c r="J131" s="302"/>
    </row>
    <row r="132" ht="24" customHeight="1" spans="1:10">
      <c r="A132" s="296">
        <v>20401</v>
      </c>
      <c r="B132" s="297" t="s">
        <v>1183</v>
      </c>
      <c r="C132" s="298">
        <v>36.84</v>
      </c>
      <c r="H132" s="299"/>
      <c r="I132" s="301"/>
      <c r="J132" s="302"/>
    </row>
    <row r="133" ht="24" customHeight="1" spans="1:10">
      <c r="A133" s="296">
        <v>2040101</v>
      </c>
      <c r="B133" s="297" t="s">
        <v>1183</v>
      </c>
      <c r="C133" s="300">
        <v>36.84</v>
      </c>
      <c r="H133" s="299"/>
      <c r="I133" s="301"/>
      <c r="J133" s="303"/>
    </row>
    <row r="134" ht="24" customHeight="1" spans="1:10">
      <c r="A134" s="296">
        <v>20402</v>
      </c>
      <c r="B134" s="297" t="s">
        <v>1184</v>
      </c>
      <c r="C134" s="298">
        <v>10635.49</v>
      </c>
      <c r="H134" s="299"/>
      <c r="I134" s="301"/>
      <c r="J134" s="302"/>
    </row>
    <row r="135" ht="24" customHeight="1" spans="1:10">
      <c r="A135" s="296">
        <v>2040201</v>
      </c>
      <c r="B135" s="297" t="s">
        <v>1105</v>
      </c>
      <c r="C135" s="300">
        <v>4618.21</v>
      </c>
      <c r="H135" s="299"/>
      <c r="I135" s="301"/>
      <c r="J135" s="303"/>
    </row>
    <row r="136" s="279" customFormat="1" ht="24" customHeight="1" spans="1:10">
      <c r="A136" s="296">
        <v>2040202</v>
      </c>
      <c r="B136" s="297" t="s">
        <v>1111</v>
      </c>
      <c r="C136" s="300">
        <v>223.58</v>
      </c>
      <c r="H136" s="299"/>
      <c r="I136" s="301"/>
      <c r="J136" s="303"/>
    </row>
    <row r="137" ht="24" customHeight="1" spans="1:10">
      <c r="A137" s="296">
        <v>2040219</v>
      </c>
      <c r="B137" s="297" t="s">
        <v>1131</v>
      </c>
      <c r="C137" s="300">
        <v>774.34</v>
      </c>
      <c r="H137" s="299"/>
      <c r="I137" s="301"/>
      <c r="J137" s="303"/>
    </row>
    <row r="138" ht="24" customHeight="1" spans="1:10">
      <c r="A138" s="296">
        <v>2040220</v>
      </c>
      <c r="B138" s="297" t="s">
        <v>1185</v>
      </c>
      <c r="C138" s="300">
        <v>368.93</v>
      </c>
      <c r="H138" s="299"/>
      <c r="I138" s="301"/>
      <c r="J138" s="303"/>
    </row>
    <row r="139" ht="24" customHeight="1" spans="1:10">
      <c r="A139" s="296">
        <v>2040250</v>
      </c>
      <c r="B139" s="297" t="s">
        <v>1108</v>
      </c>
      <c r="C139" s="300">
        <v>210.23</v>
      </c>
      <c r="H139" s="299"/>
      <c r="I139" s="301"/>
      <c r="J139" s="303"/>
    </row>
    <row r="140" ht="24" customHeight="1" spans="1:10">
      <c r="A140" s="296">
        <v>2040299</v>
      </c>
      <c r="B140" s="297" t="s">
        <v>1186</v>
      </c>
      <c r="C140" s="300">
        <v>4440.2</v>
      </c>
      <c r="H140" s="299"/>
      <c r="I140" s="301"/>
      <c r="J140" s="303"/>
    </row>
    <row r="141" ht="24" customHeight="1" spans="1:10">
      <c r="A141" s="296">
        <v>20404</v>
      </c>
      <c r="B141" s="297" t="s">
        <v>1187</v>
      </c>
      <c r="C141" s="298">
        <v>146.56</v>
      </c>
      <c r="H141" s="299"/>
      <c r="I141" s="301"/>
      <c r="J141" s="302"/>
    </row>
    <row r="142" ht="24" customHeight="1" spans="1:10">
      <c r="A142" s="296">
        <v>2040401</v>
      </c>
      <c r="B142" s="297" t="s">
        <v>1105</v>
      </c>
      <c r="C142" s="300">
        <v>146.56</v>
      </c>
      <c r="H142" s="299"/>
      <c r="I142" s="301"/>
      <c r="J142" s="303"/>
    </row>
    <row r="143" ht="24" customHeight="1" spans="1:10">
      <c r="A143" s="296">
        <v>20405</v>
      </c>
      <c r="B143" s="297" t="s">
        <v>1188</v>
      </c>
      <c r="C143" s="298">
        <v>280.21</v>
      </c>
      <c r="H143" s="299"/>
      <c r="I143" s="301"/>
      <c r="J143" s="302"/>
    </row>
    <row r="144" ht="24" customHeight="1" spans="1:10">
      <c r="A144" s="296">
        <v>2040501</v>
      </c>
      <c r="B144" s="297" t="s">
        <v>1105</v>
      </c>
      <c r="C144" s="300">
        <v>280.21</v>
      </c>
      <c r="H144" s="299"/>
      <c r="I144" s="301"/>
      <c r="J144" s="303"/>
    </row>
    <row r="145" ht="24" customHeight="1" spans="1:10">
      <c r="A145" s="296">
        <v>20406</v>
      </c>
      <c r="B145" s="297" t="s">
        <v>1189</v>
      </c>
      <c r="C145" s="298">
        <v>1133.94</v>
      </c>
      <c r="H145" s="299"/>
      <c r="I145" s="301"/>
      <c r="J145" s="302"/>
    </row>
    <row r="146" ht="24" customHeight="1" spans="1:10">
      <c r="A146" s="296">
        <v>2040601</v>
      </c>
      <c r="B146" s="297" t="s">
        <v>1105</v>
      </c>
      <c r="C146" s="300">
        <v>732.73</v>
      </c>
      <c r="H146" s="299"/>
      <c r="I146" s="301"/>
      <c r="J146" s="303"/>
    </row>
    <row r="147" ht="24" customHeight="1" spans="1:10">
      <c r="A147" s="296">
        <v>2040602</v>
      </c>
      <c r="B147" s="297" t="s">
        <v>1111</v>
      </c>
      <c r="C147" s="300">
        <v>0.5</v>
      </c>
      <c r="H147" s="299"/>
      <c r="I147" s="301"/>
      <c r="J147" s="303"/>
    </row>
    <row r="148" ht="24" customHeight="1" spans="1:10">
      <c r="A148" s="296">
        <v>2040604</v>
      </c>
      <c r="B148" s="297" t="s">
        <v>1190</v>
      </c>
      <c r="C148" s="300">
        <v>148.64</v>
      </c>
      <c r="H148" s="299"/>
      <c r="I148" s="301"/>
      <c r="J148" s="303"/>
    </row>
    <row r="149" ht="24" customHeight="1" spans="1:10">
      <c r="A149" s="296">
        <v>2040605</v>
      </c>
      <c r="B149" s="297" t="s">
        <v>1191</v>
      </c>
      <c r="C149" s="300">
        <v>28.98</v>
      </c>
      <c r="H149" s="299"/>
      <c r="I149" s="301"/>
      <c r="J149" s="303"/>
    </row>
    <row r="150" ht="24" customHeight="1" spans="1:10">
      <c r="A150" s="296">
        <v>2040607</v>
      </c>
      <c r="B150" s="297" t="s">
        <v>1192</v>
      </c>
      <c r="C150" s="300">
        <v>41</v>
      </c>
      <c r="H150" s="299"/>
      <c r="I150" s="301"/>
      <c r="J150" s="303"/>
    </row>
    <row r="151" ht="24" customHeight="1" spans="1:10">
      <c r="A151" s="296">
        <v>2040610</v>
      </c>
      <c r="B151" s="297" t="s">
        <v>1193</v>
      </c>
      <c r="C151" s="300">
        <v>56</v>
      </c>
      <c r="H151" s="299"/>
      <c r="I151" s="301"/>
      <c r="J151" s="303"/>
    </row>
    <row r="152" ht="24" customHeight="1" spans="1:10">
      <c r="A152" s="296">
        <v>2040612</v>
      </c>
      <c r="B152" s="297" t="s">
        <v>1194</v>
      </c>
      <c r="C152" s="300">
        <v>20</v>
      </c>
      <c r="H152" s="299"/>
      <c r="I152" s="301"/>
      <c r="J152" s="303"/>
    </row>
    <row r="153" ht="24" customHeight="1" spans="1:10">
      <c r="A153" s="296">
        <v>2040613</v>
      </c>
      <c r="B153" s="297" t="s">
        <v>1131</v>
      </c>
      <c r="C153" s="300">
        <v>2</v>
      </c>
      <c r="H153" s="299"/>
      <c r="I153" s="301"/>
      <c r="J153" s="303"/>
    </row>
    <row r="154" ht="24" customHeight="1" spans="1:10">
      <c r="A154" s="296">
        <v>2040650</v>
      </c>
      <c r="B154" s="297" t="s">
        <v>1108</v>
      </c>
      <c r="C154" s="300">
        <v>104.09</v>
      </c>
      <c r="H154" s="299"/>
      <c r="I154" s="301"/>
      <c r="J154" s="303"/>
    </row>
    <row r="155" ht="24" customHeight="1" spans="1:10">
      <c r="A155" s="296">
        <v>205</v>
      </c>
      <c r="B155" s="297" t="s">
        <v>1195</v>
      </c>
      <c r="C155" s="298">
        <v>80495.09</v>
      </c>
      <c r="H155" s="299"/>
      <c r="I155" s="301"/>
      <c r="J155" s="302"/>
    </row>
    <row r="156" ht="24" customHeight="1" spans="1:10">
      <c r="A156" s="296">
        <v>20501</v>
      </c>
      <c r="B156" s="297" t="s">
        <v>1196</v>
      </c>
      <c r="C156" s="298">
        <v>718.58</v>
      </c>
      <c r="H156" s="299"/>
      <c r="I156" s="301"/>
      <c r="J156" s="302"/>
    </row>
    <row r="157" ht="24" customHeight="1" spans="1:10">
      <c r="A157" s="296">
        <v>2050101</v>
      </c>
      <c r="B157" s="297" t="s">
        <v>1105</v>
      </c>
      <c r="C157" s="300">
        <v>275.57</v>
      </c>
      <c r="H157" s="299"/>
      <c r="I157" s="301"/>
      <c r="J157" s="303"/>
    </row>
    <row r="158" s="279" customFormat="1" ht="24" customHeight="1" spans="1:10">
      <c r="A158" s="296">
        <v>2050199</v>
      </c>
      <c r="B158" s="297" t="s">
        <v>1197</v>
      </c>
      <c r="C158" s="300">
        <v>443.01</v>
      </c>
      <c r="H158" s="299"/>
      <c r="I158" s="301"/>
      <c r="J158" s="303"/>
    </row>
    <row r="159" ht="24" customHeight="1" spans="1:10">
      <c r="A159" s="296">
        <v>20502</v>
      </c>
      <c r="B159" s="297" t="s">
        <v>1198</v>
      </c>
      <c r="C159" s="298">
        <v>71547.19</v>
      </c>
      <c r="H159" s="299"/>
      <c r="I159" s="301"/>
      <c r="J159" s="302"/>
    </row>
    <row r="160" ht="24" customHeight="1" spans="1:10">
      <c r="A160" s="296">
        <v>2050201</v>
      </c>
      <c r="B160" s="297" t="s">
        <v>1199</v>
      </c>
      <c r="C160" s="300">
        <v>6489.11</v>
      </c>
      <c r="H160" s="299"/>
      <c r="I160" s="301"/>
      <c r="J160" s="303"/>
    </row>
    <row r="161" ht="24" customHeight="1" spans="1:10">
      <c r="A161" s="296">
        <v>2050202</v>
      </c>
      <c r="B161" s="297" t="s">
        <v>1200</v>
      </c>
      <c r="C161" s="300">
        <v>35505.23</v>
      </c>
      <c r="H161" s="299"/>
      <c r="I161" s="301"/>
      <c r="J161" s="303"/>
    </row>
    <row r="162" ht="24" customHeight="1" spans="1:10">
      <c r="A162" s="296">
        <v>2050203</v>
      </c>
      <c r="B162" s="297" t="s">
        <v>1201</v>
      </c>
      <c r="C162" s="300">
        <v>21839.37</v>
      </c>
      <c r="H162" s="299"/>
      <c r="I162" s="301"/>
      <c r="J162" s="303"/>
    </row>
    <row r="163" ht="24" customHeight="1" spans="1:10">
      <c r="A163" s="296">
        <v>2050204</v>
      </c>
      <c r="B163" s="297" t="s">
        <v>1202</v>
      </c>
      <c r="C163" s="300">
        <v>7565.08</v>
      </c>
      <c r="H163" s="299"/>
      <c r="I163" s="301"/>
      <c r="J163" s="303"/>
    </row>
    <row r="164" ht="24" customHeight="1" spans="1:10">
      <c r="A164" s="296">
        <v>2050299</v>
      </c>
      <c r="B164" s="297" t="s">
        <v>1203</v>
      </c>
      <c r="C164" s="300">
        <v>148.4</v>
      </c>
      <c r="H164" s="299"/>
      <c r="I164" s="301"/>
      <c r="J164" s="303"/>
    </row>
    <row r="165" ht="24" customHeight="1" spans="1:10">
      <c r="A165" s="296">
        <v>20503</v>
      </c>
      <c r="B165" s="297" t="s">
        <v>1204</v>
      </c>
      <c r="C165" s="298">
        <v>4893.81</v>
      </c>
      <c r="H165" s="299"/>
      <c r="I165" s="301"/>
      <c r="J165" s="302"/>
    </row>
    <row r="166" ht="24" customHeight="1" spans="1:10">
      <c r="A166" s="296">
        <v>2050302</v>
      </c>
      <c r="B166" s="297" t="s">
        <v>1205</v>
      </c>
      <c r="C166" s="300">
        <v>4820.81</v>
      </c>
      <c r="H166" s="299"/>
      <c r="I166" s="301"/>
      <c r="J166" s="303"/>
    </row>
    <row r="167" s="279" customFormat="1" ht="24" customHeight="1" spans="1:10">
      <c r="A167" s="296">
        <v>2050399</v>
      </c>
      <c r="B167" s="297" t="s">
        <v>1206</v>
      </c>
      <c r="C167" s="300">
        <v>73</v>
      </c>
      <c r="H167" s="299"/>
      <c r="I167" s="301"/>
      <c r="J167" s="303"/>
    </row>
    <row r="168" ht="24" customHeight="1" spans="1:10">
      <c r="A168" s="296">
        <v>20505</v>
      </c>
      <c r="B168" s="297" t="s">
        <v>1207</v>
      </c>
      <c r="C168" s="298">
        <v>85.82</v>
      </c>
      <c r="H168" s="299"/>
      <c r="I168" s="301"/>
      <c r="J168" s="302"/>
    </row>
    <row r="169" ht="24" customHeight="1" spans="1:10">
      <c r="A169" s="296">
        <v>2050501</v>
      </c>
      <c r="B169" s="297" t="s">
        <v>1208</v>
      </c>
      <c r="C169" s="300">
        <v>85.82</v>
      </c>
      <c r="H169" s="299"/>
      <c r="I169" s="301"/>
      <c r="J169" s="303"/>
    </row>
    <row r="170" ht="24" customHeight="1" spans="1:10">
      <c r="A170" s="296">
        <v>20507</v>
      </c>
      <c r="B170" s="297" t="s">
        <v>1209</v>
      </c>
      <c r="C170" s="298">
        <v>874.18</v>
      </c>
      <c r="H170" s="299"/>
      <c r="I170" s="301"/>
      <c r="J170" s="302"/>
    </row>
    <row r="171" ht="24" customHeight="1" spans="1:10">
      <c r="A171" s="296">
        <v>2050701</v>
      </c>
      <c r="B171" s="297" t="s">
        <v>1210</v>
      </c>
      <c r="C171" s="300">
        <v>874.18</v>
      </c>
      <c r="H171" s="299"/>
      <c r="I171" s="301"/>
      <c r="J171" s="303"/>
    </row>
    <row r="172" ht="24" customHeight="1" spans="1:10">
      <c r="A172" s="296">
        <v>20508</v>
      </c>
      <c r="B172" s="297" t="s">
        <v>1211</v>
      </c>
      <c r="C172" s="298">
        <v>813.31</v>
      </c>
      <c r="H172" s="299"/>
      <c r="I172" s="301"/>
      <c r="J172" s="302"/>
    </row>
    <row r="173" ht="24" customHeight="1" spans="1:10">
      <c r="A173" s="296">
        <v>2050801</v>
      </c>
      <c r="B173" s="297" t="s">
        <v>1212</v>
      </c>
      <c r="C173" s="300">
        <v>579.95</v>
      </c>
      <c r="H173" s="299"/>
      <c r="I173" s="301"/>
      <c r="J173" s="303"/>
    </row>
    <row r="174" ht="24" customHeight="1" spans="1:10">
      <c r="A174" s="296">
        <v>2050802</v>
      </c>
      <c r="B174" s="297" t="s">
        <v>1213</v>
      </c>
      <c r="C174" s="300">
        <v>233.37</v>
      </c>
      <c r="H174" s="299"/>
      <c r="I174" s="301"/>
      <c r="J174" s="303"/>
    </row>
    <row r="175" ht="24" customHeight="1" spans="1:10">
      <c r="A175" s="296">
        <v>20509</v>
      </c>
      <c r="B175" s="297" t="s">
        <v>1214</v>
      </c>
      <c r="C175" s="298">
        <v>1562.2</v>
      </c>
      <c r="H175" s="299"/>
      <c r="I175" s="301"/>
      <c r="J175" s="302"/>
    </row>
    <row r="176" ht="24" customHeight="1" spans="1:10">
      <c r="A176" s="296">
        <v>2050901</v>
      </c>
      <c r="B176" s="297" t="s">
        <v>1215</v>
      </c>
      <c r="C176" s="300">
        <v>1500</v>
      </c>
      <c r="H176" s="299"/>
      <c r="I176" s="301"/>
      <c r="J176" s="303"/>
    </row>
    <row r="177" ht="24" customHeight="1" spans="1:10">
      <c r="A177" s="296">
        <v>2050902</v>
      </c>
      <c r="B177" s="297" t="s">
        <v>1216</v>
      </c>
      <c r="C177" s="300">
        <v>62.2</v>
      </c>
      <c r="H177" s="299"/>
      <c r="I177" s="301"/>
      <c r="J177" s="303"/>
    </row>
    <row r="178" ht="24" customHeight="1" spans="1:10">
      <c r="A178" s="296">
        <v>206</v>
      </c>
      <c r="B178" s="297" t="s">
        <v>1217</v>
      </c>
      <c r="C178" s="298">
        <v>215.57</v>
      </c>
      <c r="H178" s="299"/>
      <c r="I178" s="301"/>
      <c r="J178" s="302"/>
    </row>
    <row r="179" ht="24" customHeight="1" spans="1:10">
      <c r="A179" s="296">
        <v>20601</v>
      </c>
      <c r="B179" s="297" t="s">
        <v>1218</v>
      </c>
      <c r="C179" s="298">
        <v>62.97</v>
      </c>
      <c r="H179" s="299"/>
      <c r="I179" s="301"/>
      <c r="J179" s="302"/>
    </row>
    <row r="180" ht="24" customHeight="1" spans="1:10">
      <c r="A180" s="296">
        <v>2060101</v>
      </c>
      <c r="B180" s="297" t="s">
        <v>1105</v>
      </c>
      <c r="C180" s="300">
        <v>60.97</v>
      </c>
      <c r="H180" s="299"/>
      <c r="I180" s="301"/>
      <c r="J180" s="303"/>
    </row>
    <row r="181" ht="24" customHeight="1" spans="1:10">
      <c r="A181" s="296">
        <v>2060199</v>
      </c>
      <c r="B181" s="297" t="s">
        <v>1219</v>
      </c>
      <c r="C181" s="300">
        <v>2</v>
      </c>
      <c r="H181" s="299"/>
      <c r="I181" s="301"/>
      <c r="J181" s="303"/>
    </row>
    <row r="182" ht="24" customHeight="1" spans="1:10">
      <c r="A182" s="296">
        <v>20607</v>
      </c>
      <c r="B182" s="297" t="s">
        <v>1220</v>
      </c>
      <c r="C182" s="298">
        <v>152.6</v>
      </c>
      <c r="H182" s="299"/>
      <c r="I182" s="301"/>
      <c r="J182" s="302"/>
    </row>
    <row r="183" ht="24" customHeight="1" spans="1:10">
      <c r="A183" s="296">
        <v>2060701</v>
      </c>
      <c r="B183" s="297" t="s">
        <v>1221</v>
      </c>
      <c r="C183" s="300">
        <v>83.1</v>
      </c>
      <c r="H183" s="299"/>
      <c r="I183" s="301"/>
      <c r="J183" s="303"/>
    </row>
    <row r="184" ht="24" customHeight="1" spans="1:10">
      <c r="A184" s="296">
        <v>2060702</v>
      </c>
      <c r="B184" s="297" t="s">
        <v>1222</v>
      </c>
      <c r="C184" s="300">
        <v>42.5</v>
      </c>
      <c r="H184" s="299"/>
      <c r="I184" s="301"/>
      <c r="J184" s="303"/>
    </row>
    <row r="185" ht="24" customHeight="1" spans="1:10">
      <c r="A185" s="296">
        <v>2060705</v>
      </c>
      <c r="B185" s="297" t="s">
        <v>1223</v>
      </c>
      <c r="C185" s="300">
        <v>5</v>
      </c>
      <c r="H185" s="299"/>
      <c r="I185" s="301"/>
      <c r="J185" s="303"/>
    </row>
    <row r="186" ht="24" customHeight="1" spans="1:10">
      <c r="A186" s="296">
        <v>2060799</v>
      </c>
      <c r="B186" s="297" t="s">
        <v>1224</v>
      </c>
      <c r="C186" s="300">
        <v>22</v>
      </c>
      <c r="H186" s="299"/>
      <c r="I186" s="301"/>
      <c r="J186" s="303"/>
    </row>
    <row r="187" s="279" customFormat="1" ht="24" customHeight="1" spans="1:10">
      <c r="A187" s="296">
        <v>207</v>
      </c>
      <c r="B187" s="297" t="s">
        <v>1225</v>
      </c>
      <c r="C187" s="298">
        <v>2606.64</v>
      </c>
      <c r="H187" s="299"/>
      <c r="I187" s="301"/>
      <c r="J187" s="302"/>
    </row>
    <row r="188" ht="24" customHeight="1" spans="1:10">
      <c r="A188" s="296">
        <v>20701</v>
      </c>
      <c r="B188" s="297" t="s">
        <v>1226</v>
      </c>
      <c r="C188" s="298">
        <v>1531.99</v>
      </c>
      <c r="H188" s="299"/>
      <c r="I188" s="301"/>
      <c r="J188" s="302"/>
    </row>
    <row r="189" ht="24" customHeight="1" spans="1:10">
      <c r="A189" s="296">
        <v>2070101</v>
      </c>
      <c r="B189" s="297" t="s">
        <v>1105</v>
      </c>
      <c r="C189" s="300">
        <v>223.46</v>
      </c>
      <c r="H189" s="299"/>
      <c r="I189" s="301"/>
      <c r="J189" s="303"/>
    </row>
    <row r="190" ht="24" customHeight="1" spans="1:10">
      <c r="A190" s="296">
        <v>2070104</v>
      </c>
      <c r="B190" s="297" t="s">
        <v>1227</v>
      </c>
      <c r="C190" s="300">
        <v>48.97</v>
      </c>
      <c r="H190" s="299"/>
      <c r="I190" s="301"/>
      <c r="J190" s="303"/>
    </row>
    <row r="191" ht="24" customHeight="1" spans="1:10">
      <c r="A191" s="296">
        <v>2070105</v>
      </c>
      <c r="B191" s="297" t="s">
        <v>1228</v>
      </c>
      <c r="C191" s="300">
        <v>84</v>
      </c>
      <c r="H191" s="299"/>
      <c r="I191" s="301"/>
      <c r="J191" s="303"/>
    </row>
    <row r="192" ht="24" customHeight="1" spans="1:10">
      <c r="A192" s="296">
        <v>2070107</v>
      </c>
      <c r="B192" s="297" t="s">
        <v>1229</v>
      </c>
      <c r="C192" s="300">
        <v>30</v>
      </c>
      <c r="H192" s="299"/>
      <c r="I192" s="301"/>
      <c r="J192" s="303"/>
    </row>
    <row r="193" ht="24" customHeight="1" spans="1:10">
      <c r="A193" s="296">
        <v>2070109</v>
      </c>
      <c r="B193" s="297" t="s">
        <v>1230</v>
      </c>
      <c r="C193" s="300">
        <v>400.17</v>
      </c>
      <c r="H193" s="299"/>
      <c r="I193" s="301"/>
      <c r="J193" s="303"/>
    </row>
    <row r="194" ht="24" customHeight="1" spans="1:10">
      <c r="A194" s="296">
        <v>2070111</v>
      </c>
      <c r="B194" s="297" t="s">
        <v>1231</v>
      </c>
      <c r="C194" s="300">
        <v>11.4</v>
      </c>
      <c r="H194" s="299"/>
      <c r="I194" s="301"/>
      <c r="J194" s="303"/>
    </row>
    <row r="195" ht="24" customHeight="1" spans="1:10">
      <c r="A195" s="296">
        <v>2070112</v>
      </c>
      <c r="B195" s="297" t="s">
        <v>1232</v>
      </c>
      <c r="C195" s="300">
        <v>10</v>
      </c>
      <c r="H195" s="299"/>
      <c r="I195" s="301"/>
      <c r="J195" s="303"/>
    </row>
    <row r="196" ht="24" customHeight="1" spans="1:10">
      <c r="A196" s="296">
        <v>2070113</v>
      </c>
      <c r="B196" s="297" t="s">
        <v>1233</v>
      </c>
      <c r="C196" s="300">
        <v>24</v>
      </c>
      <c r="H196" s="299"/>
      <c r="I196" s="301"/>
      <c r="J196" s="303"/>
    </row>
    <row r="197" ht="24" customHeight="1" spans="1:10">
      <c r="A197" s="296">
        <v>2070199</v>
      </c>
      <c r="B197" s="297" t="s">
        <v>1234</v>
      </c>
      <c r="C197" s="300">
        <v>700</v>
      </c>
      <c r="H197" s="299"/>
      <c r="I197" s="301"/>
      <c r="J197" s="303"/>
    </row>
    <row r="198" ht="24" customHeight="1" spans="1:10">
      <c r="A198" s="296">
        <v>20702</v>
      </c>
      <c r="B198" s="297" t="s">
        <v>1235</v>
      </c>
      <c r="C198" s="298">
        <v>216.86</v>
      </c>
      <c r="H198" s="299"/>
      <c r="I198" s="301"/>
      <c r="J198" s="302"/>
    </row>
    <row r="199" ht="24" customHeight="1" spans="1:10">
      <c r="A199" s="296">
        <v>2070204</v>
      </c>
      <c r="B199" s="297" t="s">
        <v>1236</v>
      </c>
      <c r="C199" s="300">
        <v>60</v>
      </c>
      <c r="H199" s="299"/>
      <c r="I199" s="301"/>
      <c r="J199" s="303"/>
    </row>
    <row r="200" ht="24" customHeight="1" spans="1:10">
      <c r="A200" s="296">
        <v>2070205</v>
      </c>
      <c r="B200" s="297" t="s">
        <v>1237</v>
      </c>
      <c r="C200" s="300">
        <v>156.86</v>
      </c>
      <c r="H200" s="299"/>
      <c r="I200" s="301"/>
      <c r="J200" s="303"/>
    </row>
    <row r="201" ht="24" customHeight="1" spans="1:10">
      <c r="A201" s="296">
        <v>20703</v>
      </c>
      <c r="B201" s="297" t="s">
        <v>1238</v>
      </c>
      <c r="C201" s="298">
        <v>35</v>
      </c>
      <c r="H201" s="299"/>
      <c r="I201" s="301"/>
      <c r="J201" s="302"/>
    </row>
    <row r="202" ht="24" customHeight="1" spans="1:10">
      <c r="A202" s="296">
        <v>2070307</v>
      </c>
      <c r="B202" s="297" t="s">
        <v>1239</v>
      </c>
      <c r="C202" s="300">
        <v>10</v>
      </c>
      <c r="H202" s="299"/>
      <c r="I202" s="301"/>
      <c r="J202" s="303"/>
    </row>
    <row r="203" ht="24" customHeight="1" spans="1:10">
      <c r="A203" s="296">
        <v>2070308</v>
      </c>
      <c r="B203" s="297" t="s">
        <v>1240</v>
      </c>
      <c r="C203" s="300">
        <v>25</v>
      </c>
      <c r="H203" s="299"/>
      <c r="I203" s="301"/>
      <c r="J203" s="303"/>
    </row>
    <row r="204" ht="24" customHeight="1" spans="1:10">
      <c r="A204" s="296">
        <v>20708</v>
      </c>
      <c r="B204" s="297" t="s">
        <v>1241</v>
      </c>
      <c r="C204" s="298">
        <v>822.79</v>
      </c>
      <c r="H204" s="299"/>
      <c r="I204" s="301"/>
      <c r="J204" s="302"/>
    </row>
    <row r="205" ht="24" customHeight="1" spans="1:10">
      <c r="A205" s="296">
        <v>2070808</v>
      </c>
      <c r="B205" s="297" t="s">
        <v>1242</v>
      </c>
      <c r="C205" s="300">
        <v>580.29</v>
      </c>
      <c r="H205" s="299"/>
      <c r="I205" s="301"/>
      <c r="J205" s="303"/>
    </row>
    <row r="206" ht="24" customHeight="1" spans="1:10">
      <c r="A206" s="296">
        <v>2070899</v>
      </c>
      <c r="B206" s="297" t="s">
        <v>1243</v>
      </c>
      <c r="C206" s="300">
        <v>242.5</v>
      </c>
      <c r="H206" s="299"/>
      <c r="I206" s="301"/>
      <c r="J206" s="303"/>
    </row>
    <row r="207" ht="24" customHeight="1" spans="1:10">
      <c r="A207" s="296">
        <v>208</v>
      </c>
      <c r="B207" s="297" t="s">
        <v>1244</v>
      </c>
      <c r="C207" s="298">
        <v>41802.7</v>
      </c>
      <c r="H207" s="299"/>
      <c r="I207" s="301"/>
      <c r="J207" s="302"/>
    </row>
    <row r="208" ht="24" customHeight="1" spans="1:10">
      <c r="A208" s="296">
        <v>20801</v>
      </c>
      <c r="B208" s="297" t="s">
        <v>1245</v>
      </c>
      <c r="C208" s="298">
        <v>3074.62</v>
      </c>
      <c r="H208" s="299"/>
      <c r="I208" s="301"/>
      <c r="J208" s="302"/>
    </row>
    <row r="209" ht="24" customHeight="1" spans="1:10">
      <c r="A209" s="296">
        <v>2080101</v>
      </c>
      <c r="B209" s="297" t="s">
        <v>1105</v>
      </c>
      <c r="C209" s="300">
        <v>329.53</v>
      </c>
      <c r="H209" s="299"/>
      <c r="I209" s="301"/>
      <c r="J209" s="303"/>
    </row>
    <row r="210" ht="24" customHeight="1" spans="1:10">
      <c r="A210" s="296">
        <v>2080106</v>
      </c>
      <c r="B210" s="297" t="s">
        <v>1246</v>
      </c>
      <c r="C210" s="300">
        <v>207.49</v>
      </c>
      <c r="H210" s="299"/>
      <c r="I210" s="301"/>
      <c r="J210" s="303"/>
    </row>
    <row r="211" ht="24" customHeight="1" spans="1:10">
      <c r="A211" s="296">
        <v>2080109</v>
      </c>
      <c r="B211" s="297" t="s">
        <v>1247</v>
      </c>
      <c r="C211" s="300">
        <v>650.34</v>
      </c>
      <c r="H211" s="299"/>
      <c r="I211" s="301"/>
      <c r="J211" s="303"/>
    </row>
    <row r="212" ht="24" customHeight="1" spans="1:10">
      <c r="A212" s="296">
        <v>2080110</v>
      </c>
      <c r="B212" s="297" t="s">
        <v>1248</v>
      </c>
      <c r="C212" s="300">
        <v>5.5</v>
      </c>
      <c r="H212" s="299"/>
      <c r="I212" s="301"/>
      <c r="J212" s="303"/>
    </row>
    <row r="213" ht="24" customHeight="1" spans="1:10">
      <c r="A213" s="296">
        <v>2080112</v>
      </c>
      <c r="B213" s="297" t="s">
        <v>1249</v>
      </c>
      <c r="C213" s="300">
        <v>10</v>
      </c>
      <c r="H213" s="299"/>
      <c r="I213" s="301"/>
      <c r="J213" s="303"/>
    </row>
    <row r="214" ht="24" customHeight="1" spans="1:10">
      <c r="A214" s="296">
        <v>2080116</v>
      </c>
      <c r="B214" s="297" t="s">
        <v>1250</v>
      </c>
      <c r="C214" s="300">
        <v>300</v>
      </c>
      <c r="H214" s="299"/>
      <c r="I214" s="301"/>
      <c r="J214" s="303"/>
    </row>
    <row r="215" ht="24" customHeight="1" spans="1:10">
      <c r="A215" s="296">
        <v>2080150</v>
      </c>
      <c r="B215" s="297" t="s">
        <v>1108</v>
      </c>
      <c r="C215" s="300">
        <v>205.11</v>
      </c>
      <c r="H215" s="299"/>
      <c r="I215" s="301"/>
      <c r="J215" s="303"/>
    </row>
    <row r="216" ht="24" customHeight="1" spans="1:10">
      <c r="A216" s="296">
        <v>2080199</v>
      </c>
      <c r="B216" s="297" t="s">
        <v>1251</v>
      </c>
      <c r="C216" s="300">
        <v>1366.65</v>
      </c>
      <c r="H216" s="299"/>
      <c r="I216" s="301"/>
      <c r="J216" s="303"/>
    </row>
    <row r="217" ht="24" customHeight="1" spans="1:10">
      <c r="A217" s="296">
        <v>20802</v>
      </c>
      <c r="B217" s="297" t="s">
        <v>1252</v>
      </c>
      <c r="C217" s="298">
        <v>280.24</v>
      </c>
      <c r="H217" s="299"/>
      <c r="I217" s="301"/>
      <c r="J217" s="302"/>
    </row>
    <row r="218" ht="24" customHeight="1" spans="1:10">
      <c r="A218" s="296">
        <v>2080201</v>
      </c>
      <c r="B218" s="297" t="s">
        <v>1105</v>
      </c>
      <c r="C218" s="300">
        <v>180.43</v>
      </c>
      <c r="H218" s="299"/>
      <c r="I218" s="301"/>
      <c r="J218" s="303"/>
    </row>
    <row r="219" ht="24" customHeight="1" spans="1:10">
      <c r="A219" s="296">
        <v>2080206</v>
      </c>
      <c r="B219" s="297" t="s">
        <v>1253</v>
      </c>
      <c r="C219" s="300">
        <v>65</v>
      </c>
      <c r="H219" s="299"/>
      <c r="I219" s="301"/>
      <c r="J219" s="303"/>
    </row>
    <row r="220" ht="24" customHeight="1" spans="1:10">
      <c r="A220" s="296">
        <v>2080299</v>
      </c>
      <c r="B220" s="297" t="s">
        <v>1254</v>
      </c>
      <c r="C220" s="300">
        <v>34.81</v>
      </c>
      <c r="H220" s="299"/>
      <c r="I220" s="301"/>
      <c r="J220" s="303"/>
    </row>
    <row r="221" ht="24" customHeight="1" spans="1:10">
      <c r="A221" s="296">
        <v>20805</v>
      </c>
      <c r="B221" s="297" t="s">
        <v>1255</v>
      </c>
      <c r="C221" s="298">
        <v>11665.27</v>
      </c>
      <c r="H221" s="299"/>
      <c r="I221" s="301"/>
      <c r="J221" s="302"/>
    </row>
    <row r="222" ht="24" customHeight="1" spans="1:10">
      <c r="A222" s="296">
        <v>2080501</v>
      </c>
      <c r="B222" s="297" t="s">
        <v>1256</v>
      </c>
      <c r="C222" s="300">
        <v>274.1</v>
      </c>
      <c r="H222" s="299"/>
      <c r="I222" s="301"/>
      <c r="J222" s="303"/>
    </row>
    <row r="223" ht="24" customHeight="1" spans="1:10">
      <c r="A223" s="296">
        <v>2080502</v>
      </c>
      <c r="B223" s="297" t="s">
        <v>1257</v>
      </c>
      <c r="C223" s="300">
        <v>115.23</v>
      </c>
      <c r="H223" s="299"/>
      <c r="I223" s="301"/>
      <c r="J223" s="303"/>
    </row>
    <row r="224" ht="24" customHeight="1" spans="1:10">
      <c r="A224" s="296">
        <v>2080505</v>
      </c>
      <c r="B224" s="297" t="s">
        <v>1258</v>
      </c>
      <c r="C224" s="300">
        <v>6271.31</v>
      </c>
      <c r="H224" s="299"/>
      <c r="I224" s="301"/>
      <c r="J224" s="303"/>
    </row>
    <row r="225" ht="24" customHeight="1" spans="1:10">
      <c r="A225" s="296">
        <v>2080506</v>
      </c>
      <c r="B225" s="297" t="s">
        <v>1259</v>
      </c>
      <c r="C225" s="300">
        <v>2304.63</v>
      </c>
      <c r="H225" s="299"/>
      <c r="I225" s="301"/>
      <c r="J225" s="303"/>
    </row>
    <row r="226" ht="24" customHeight="1" spans="1:10">
      <c r="A226" s="296">
        <v>2080508</v>
      </c>
      <c r="B226" s="297" t="s">
        <v>1260</v>
      </c>
      <c r="C226" s="300">
        <v>2000</v>
      </c>
      <c r="H226" s="299"/>
      <c r="I226" s="301"/>
      <c r="J226" s="303"/>
    </row>
    <row r="227" ht="24" customHeight="1" spans="1:10">
      <c r="A227" s="296">
        <v>2080599</v>
      </c>
      <c r="B227" s="297" t="s">
        <v>1261</v>
      </c>
      <c r="C227" s="300">
        <v>700</v>
      </c>
      <c r="H227" s="299"/>
      <c r="I227" s="301"/>
      <c r="J227" s="303"/>
    </row>
    <row r="228" ht="24" customHeight="1" spans="1:10">
      <c r="A228" s="296">
        <v>20807</v>
      </c>
      <c r="B228" s="297" t="s">
        <v>1262</v>
      </c>
      <c r="C228" s="298">
        <v>2373</v>
      </c>
      <c r="H228" s="299"/>
      <c r="I228" s="301"/>
      <c r="J228" s="302"/>
    </row>
    <row r="229" ht="24" customHeight="1" spans="1:10">
      <c r="A229" s="296">
        <v>2080701</v>
      </c>
      <c r="B229" s="297" t="s">
        <v>1263</v>
      </c>
      <c r="C229" s="300">
        <v>300</v>
      </c>
      <c r="H229" s="299"/>
      <c r="I229" s="301"/>
      <c r="J229" s="303"/>
    </row>
    <row r="230" ht="24" customHeight="1" spans="1:10">
      <c r="A230" s="296">
        <v>2080704</v>
      </c>
      <c r="B230" s="297" t="s">
        <v>1264</v>
      </c>
      <c r="C230" s="300">
        <v>600</v>
      </c>
      <c r="H230" s="299"/>
      <c r="I230" s="301"/>
      <c r="J230" s="303"/>
    </row>
    <row r="231" ht="24" customHeight="1" spans="1:10">
      <c r="A231" s="296">
        <v>2080705</v>
      </c>
      <c r="B231" s="297" t="s">
        <v>1265</v>
      </c>
      <c r="C231" s="300">
        <v>1200</v>
      </c>
      <c r="H231" s="299"/>
      <c r="I231" s="301"/>
      <c r="J231" s="303"/>
    </row>
    <row r="232" ht="24" customHeight="1" spans="1:10">
      <c r="A232" s="296">
        <v>2080711</v>
      </c>
      <c r="B232" s="297" t="s">
        <v>1266</v>
      </c>
      <c r="C232" s="300">
        <v>273</v>
      </c>
      <c r="H232" s="299"/>
      <c r="I232" s="301"/>
      <c r="J232" s="303"/>
    </row>
    <row r="233" ht="24" customHeight="1" spans="1:10">
      <c r="A233" s="296">
        <v>20808</v>
      </c>
      <c r="B233" s="297" t="s">
        <v>1267</v>
      </c>
      <c r="C233" s="298">
        <v>5403</v>
      </c>
      <c r="H233" s="299"/>
      <c r="I233" s="301"/>
      <c r="J233" s="302"/>
    </row>
    <row r="234" ht="24" customHeight="1" spans="1:10">
      <c r="A234" s="296">
        <v>2080803</v>
      </c>
      <c r="B234" s="297" t="s">
        <v>1268</v>
      </c>
      <c r="C234" s="300">
        <v>3842</v>
      </c>
      <c r="H234" s="299"/>
      <c r="I234" s="301"/>
      <c r="J234" s="303"/>
    </row>
    <row r="235" ht="24" customHeight="1" spans="1:10">
      <c r="A235" s="296">
        <v>2080805</v>
      </c>
      <c r="B235" s="297" t="s">
        <v>1269</v>
      </c>
      <c r="C235" s="300">
        <v>1097</v>
      </c>
      <c r="H235" s="299"/>
      <c r="I235" s="301"/>
      <c r="J235" s="303"/>
    </row>
    <row r="236" ht="24" customHeight="1" spans="1:10">
      <c r="A236" s="296">
        <v>2080808</v>
      </c>
      <c r="B236" s="297" t="s">
        <v>1270</v>
      </c>
      <c r="C236" s="300">
        <v>20</v>
      </c>
      <c r="H236" s="299"/>
      <c r="I236" s="301"/>
      <c r="J236" s="303"/>
    </row>
    <row r="237" ht="24" customHeight="1" spans="1:10">
      <c r="A237" s="296">
        <v>2080899</v>
      </c>
      <c r="B237" s="297" t="s">
        <v>1271</v>
      </c>
      <c r="C237" s="300">
        <v>444</v>
      </c>
      <c r="H237" s="299"/>
      <c r="I237" s="301"/>
      <c r="J237" s="303"/>
    </row>
    <row r="238" ht="24" customHeight="1" spans="1:10">
      <c r="A238" s="296">
        <v>20809</v>
      </c>
      <c r="B238" s="297" t="s">
        <v>1272</v>
      </c>
      <c r="C238" s="298">
        <v>750</v>
      </c>
      <c r="H238" s="299"/>
      <c r="I238" s="301"/>
      <c r="J238" s="302"/>
    </row>
    <row r="239" ht="24" customHeight="1" spans="1:10">
      <c r="A239" s="296">
        <v>2080901</v>
      </c>
      <c r="B239" s="297" t="s">
        <v>1273</v>
      </c>
      <c r="C239" s="300">
        <v>543</v>
      </c>
      <c r="H239" s="299"/>
      <c r="I239" s="301"/>
      <c r="J239" s="303"/>
    </row>
    <row r="240" ht="24" customHeight="1" spans="1:10">
      <c r="A240" s="296">
        <v>2080903</v>
      </c>
      <c r="B240" s="297" t="s">
        <v>1274</v>
      </c>
      <c r="C240" s="300">
        <v>20</v>
      </c>
      <c r="H240" s="299"/>
      <c r="I240" s="301"/>
      <c r="J240" s="303"/>
    </row>
    <row r="241" ht="24" customHeight="1" spans="1:10">
      <c r="A241" s="296">
        <v>2080904</v>
      </c>
      <c r="B241" s="297" t="s">
        <v>1275</v>
      </c>
      <c r="C241" s="300">
        <v>30</v>
      </c>
      <c r="H241" s="299"/>
      <c r="I241" s="301"/>
      <c r="J241" s="303"/>
    </row>
    <row r="242" ht="24" customHeight="1" spans="1:10">
      <c r="A242" s="296">
        <v>2080905</v>
      </c>
      <c r="B242" s="297" t="s">
        <v>1276</v>
      </c>
      <c r="C242" s="300">
        <v>132</v>
      </c>
      <c r="H242" s="299"/>
      <c r="I242" s="301"/>
      <c r="J242" s="303"/>
    </row>
    <row r="243" ht="24" customHeight="1" spans="1:10">
      <c r="A243" s="296">
        <v>2080999</v>
      </c>
      <c r="B243" s="297" t="s">
        <v>1277</v>
      </c>
      <c r="C243" s="300">
        <v>25</v>
      </c>
      <c r="H243" s="299"/>
      <c r="I243" s="301"/>
      <c r="J243" s="303"/>
    </row>
    <row r="244" ht="24" customHeight="1" spans="1:10">
      <c r="A244" s="296">
        <v>20810</v>
      </c>
      <c r="B244" s="297" t="s">
        <v>1278</v>
      </c>
      <c r="C244" s="298">
        <v>2105.7</v>
      </c>
      <c r="H244" s="299"/>
      <c r="I244" s="301"/>
      <c r="J244" s="302"/>
    </row>
    <row r="245" ht="24" customHeight="1" spans="1:10">
      <c r="A245" s="296">
        <v>2081001</v>
      </c>
      <c r="B245" s="297" t="s">
        <v>1279</v>
      </c>
      <c r="C245" s="300">
        <v>264.5</v>
      </c>
      <c r="H245" s="299"/>
      <c r="I245" s="301"/>
      <c r="J245" s="303"/>
    </row>
    <row r="246" ht="24" customHeight="1" spans="1:10">
      <c r="A246" s="296">
        <v>2081002</v>
      </c>
      <c r="B246" s="297" t="s">
        <v>1280</v>
      </c>
      <c r="C246" s="300">
        <v>1361</v>
      </c>
      <c r="H246" s="299"/>
      <c r="I246" s="301"/>
      <c r="J246" s="303"/>
    </row>
    <row r="247" ht="24" customHeight="1" spans="1:10">
      <c r="A247" s="296">
        <v>2081004</v>
      </c>
      <c r="B247" s="297" t="s">
        <v>1281</v>
      </c>
      <c r="C247" s="300">
        <v>180.2</v>
      </c>
      <c r="H247" s="299"/>
      <c r="I247" s="301"/>
      <c r="J247" s="303"/>
    </row>
    <row r="248" ht="24" customHeight="1" spans="1:10">
      <c r="A248" s="296">
        <v>2081006</v>
      </c>
      <c r="B248" s="297" t="s">
        <v>1282</v>
      </c>
      <c r="C248" s="300">
        <v>300</v>
      </c>
      <c r="H248" s="299"/>
      <c r="I248" s="301"/>
      <c r="J248" s="303"/>
    </row>
    <row r="249" ht="24" customHeight="1" spans="1:10">
      <c r="A249" s="296">
        <v>20811</v>
      </c>
      <c r="B249" s="297" t="s">
        <v>1283</v>
      </c>
      <c r="C249" s="298">
        <v>1737.68</v>
      </c>
      <c r="H249" s="299"/>
      <c r="I249" s="301"/>
      <c r="J249" s="302"/>
    </row>
    <row r="250" ht="24" customHeight="1" spans="1:10">
      <c r="A250" s="296">
        <v>2081101</v>
      </c>
      <c r="B250" s="297" t="s">
        <v>1105</v>
      </c>
      <c r="C250" s="300">
        <v>73.48</v>
      </c>
      <c r="H250" s="299"/>
      <c r="I250" s="301"/>
      <c r="J250" s="303"/>
    </row>
    <row r="251" ht="24" customHeight="1" spans="1:10">
      <c r="A251" s="296">
        <v>2081104</v>
      </c>
      <c r="B251" s="297" t="s">
        <v>1284</v>
      </c>
      <c r="C251" s="300">
        <v>280</v>
      </c>
      <c r="H251" s="299"/>
      <c r="I251" s="301"/>
      <c r="J251" s="303"/>
    </row>
    <row r="252" ht="24" customHeight="1" spans="1:10">
      <c r="A252" s="296">
        <v>2081105</v>
      </c>
      <c r="B252" s="297" t="s">
        <v>1285</v>
      </c>
      <c r="C252" s="300">
        <v>91.65</v>
      </c>
      <c r="H252" s="299"/>
      <c r="I252" s="301"/>
      <c r="J252" s="303"/>
    </row>
    <row r="253" ht="24" customHeight="1" spans="1:10">
      <c r="A253" s="296">
        <v>2081107</v>
      </c>
      <c r="B253" s="297" t="s">
        <v>1286</v>
      </c>
      <c r="C253" s="300">
        <v>1120</v>
      </c>
      <c r="H253" s="299"/>
      <c r="I253" s="301"/>
      <c r="J253" s="303"/>
    </row>
    <row r="254" ht="24" customHeight="1" spans="1:10">
      <c r="A254" s="296">
        <v>2081199</v>
      </c>
      <c r="B254" s="297" t="s">
        <v>1287</v>
      </c>
      <c r="C254" s="300">
        <v>172.55</v>
      </c>
      <c r="H254" s="299"/>
      <c r="I254" s="301"/>
      <c r="J254" s="303"/>
    </row>
    <row r="255" s="279" customFormat="1" ht="24" customHeight="1" spans="1:10">
      <c r="A255" s="296">
        <v>20819</v>
      </c>
      <c r="B255" s="297" t="s">
        <v>1288</v>
      </c>
      <c r="C255" s="298">
        <v>5300</v>
      </c>
      <c r="H255" s="299"/>
      <c r="I255" s="301"/>
      <c r="J255" s="302"/>
    </row>
    <row r="256" ht="24" customHeight="1" spans="1:10">
      <c r="A256" s="296">
        <v>2081901</v>
      </c>
      <c r="B256" s="297" t="s">
        <v>1289</v>
      </c>
      <c r="C256" s="300">
        <v>200</v>
      </c>
      <c r="H256" s="299"/>
      <c r="I256" s="301"/>
      <c r="J256" s="303"/>
    </row>
    <row r="257" ht="24" customHeight="1" spans="1:10">
      <c r="A257" s="296">
        <v>2081902</v>
      </c>
      <c r="B257" s="297" t="s">
        <v>1290</v>
      </c>
      <c r="C257" s="300">
        <v>5100</v>
      </c>
      <c r="H257" s="299"/>
      <c r="I257" s="301"/>
      <c r="J257" s="303"/>
    </row>
    <row r="258" ht="24" customHeight="1" spans="1:10">
      <c r="A258" s="296">
        <v>20820</v>
      </c>
      <c r="B258" s="297" t="s">
        <v>1291</v>
      </c>
      <c r="C258" s="298">
        <v>270</v>
      </c>
      <c r="H258" s="299"/>
      <c r="I258" s="301"/>
      <c r="J258" s="302"/>
    </row>
    <row r="259" ht="24" customHeight="1" spans="1:10">
      <c r="A259" s="296">
        <v>2082001</v>
      </c>
      <c r="B259" s="297" t="s">
        <v>1292</v>
      </c>
      <c r="C259" s="300">
        <v>260</v>
      </c>
      <c r="H259" s="299"/>
      <c r="I259" s="301"/>
      <c r="J259" s="303"/>
    </row>
    <row r="260" ht="24" customHeight="1" spans="1:10">
      <c r="A260" s="296">
        <v>2082002</v>
      </c>
      <c r="B260" s="297" t="s">
        <v>1293</v>
      </c>
      <c r="C260" s="300">
        <v>10</v>
      </c>
      <c r="H260" s="299"/>
      <c r="I260" s="301"/>
      <c r="J260" s="303"/>
    </row>
    <row r="261" ht="24" customHeight="1" spans="1:10">
      <c r="A261" s="296">
        <v>20821</v>
      </c>
      <c r="B261" s="297" t="s">
        <v>1294</v>
      </c>
      <c r="C261" s="298">
        <v>3432</v>
      </c>
      <c r="H261" s="299"/>
      <c r="I261" s="301"/>
      <c r="J261" s="302"/>
    </row>
    <row r="262" ht="24" customHeight="1" spans="1:10">
      <c r="A262" s="296">
        <v>2082101</v>
      </c>
      <c r="B262" s="297" t="s">
        <v>1295</v>
      </c>
      <c r="C262" s="300">
        <v>132</v>
      </c>
      <c r="H262" s="299"/>
      <c r="I262" s="301"/>
      <c r="J262" s="303"/>
    </row>
    <row r="263" ht="24" customHeight="1" spans="1:10">
      <c r="A263" s="296">
        <v>2082102</v>
      </c>
      <c r="B263" s="297" t="s">
        <v>1296</v>
      </c>
      <c r="C263" s="300">
        <v>3300</v>
      </c>
      <c r="H263" s="299"/>
      <c r="I263" s="301"/>
      <c r="J263" s="303"/>
    </row>
    <row r="264" ht="24" customHeight="1" spans="1:10">
      <c r="A264" s="296">
        <v>20825</v>
      </c>
      <c r="B264" s="297" t="s">
        <v>1297</v>
      </c>
      <c r="C264" s="298">
        <v>308</v>
      </c>
      <c r="H264" s="299"/>
      <c r="I264" s="301"/>
      <c r="J264" s="302"/>
    </row>
    <row r="265" ht="24" customHeight="1" spans="1:10">
      <c r="A265" s="296">
        <v>2082501</v>
      </c>
      <c r="B265" s="297" t="s">
        <v>1298</v>
      </c>
      <c r="C265" s="300">
        <v>8</v>
      </c>
      <c r="H265" s="299"/>
      <c r="I265" s="301"/>
      <c r="J265" s="303"/>
    </row>
    <row r="266" ht="24" customHeight="1" spans="1:10">
      <c r="A266" s="296">
        <v>2082502</v>
      </c>
      <c r="B266" s="297" t="s">
        <v>1299</v>
      </c>
      <c r="C266" s="300">
        <v>300</v>
      </c>
      <c r="H266" s="299"/>
      <c r="I266" s="301"/>
      <c r="J266" s="303"/>
    </row>
    <row r="267" ht="24" customHeight="1" spans="1:10">
      <c r="A267" s="296">
        <v>20826</v>
      </c>
      <c r="B267" s="297" t="s">
        <v>1300</v>
      </c>
      <c r="C267" s="298">
        <v>3600</v>
      </c>
      <c r="H267" s="299"/>
      <c r="I267" s="301"/>
      <c r="J267" s="302"/>
    </row>
    <row r="268" ht="24" customHeight="1" spans="1:10">
      <c r="A268" s="296">
        <v>2082602</v>
      </c>
      <c r="B268" s="297" t="s">
        <v>1301</v>
      </c>
      <c r="C268" s="300">
        <v>3600</v>
      </c>
      <c r="H268" s="299"/>
      <c r="I268" s="301"/>
      <c r="J268" s="303"/>
    </row>
    <row r="269" ht="24" customHeight="1" spans="1:10">
      <c r="A269" s="296">
        <v>20828</v>
      </c>
      <c r="B269" s="297" t="s">
        <v>1302</v>
      </c>
      <c r="C269" s="298">
        <v>903.18</v>
      </c>
      <c r="H269" s="299"/>
      <c r="I269" s="301"/>
      <c r="J269" s="302"/>
    </row>
    <row r="270" ht="24" customHeight="1" spans="1:10">
      <c r="A270" s="296">
        <v>2082801</v>
      </c>
      <c r="B270" s="297" t="s">
        <v>1105</v>
      </c>
      <c r="C270" s="300">
        <v>76.24</v>
      </c>
      <c r="H270" s="299"/>
      <c r="I270" s="301"/>
      <c r="J270" s="303"/>
    </row>
    <row r="271" ht="24" customHeight="1" spans="1:10">
      <c r="A271" s="296">
        <v>2082804</v>
      </c>
      <c r="B271" s="297" t="s">
        <v>1303</v>
      </c>
      <c r="C271" s="300">
        <v>698</v>
      </c>
      <c r="H271" s="299"/>
      <c r="I271" s="301"/>
      <c r="J271" s="303"/>
    </row>
    <row r="272" ht="24" customHeight="1" spans="1:10">
      <c r="A272" s="296">
        <v>2082850</v>
      </c>
      <c r="B272" s="297" t="s">
        <v>1108</v>
      </c>
      <c r="C272" s="300">
        <v>128.44</v>
      </c>
      <c r="H272" s="299"/>
      <c r="I272" s="301"/>
      <c r="J272" s="303"/>
    </row>
    <row r="273" ht="24" customHeight="1" spans="1:10">
      <c r="A273" s="296">
        <v>2082899</v>
      </c>
      <c r="B273" s="297" t="s">
        <v>1304</v>
      </c>
      <c r="C273" s="300">
        <v>0.5</v>
      </c>
      <c r="H273" s="299"/>
      <c r="I273" s="301"/>
      <c r="J273" s="303"/>
    </row>
    <row r="274" ht="24" customHeight="1" spans="1:10">
      <c r="A274" s="296">
        <v>20899</v>
      </c>
      <c r="B274" s="297" t="s">
        <v>1305</v>
      </c>
      <c r="C274" s="298">
        <v>600</v>
      </c>
      <c r="H274" s="299"/>
      <c r="I274" s="301"/>
      <c r="J274" s="302"/>
    </row>
    <row r="275" ht="24" customHeight="1" spans="1:10">
      <c r="A275" s="296">
        <v>2089999</v>
      </c>
      <c r="B275" s="297" t="s">
        <v>1305</v>
      </c>
      <c r="C275" s="300">
        <v>600</v>
      </c>
      <c r="H275" s="299"/>
      <c r="I275" s="301"/>
      <c r="J275" s="303"/>
    </row>
    <row r="276" ht="24" customHeight="1" spans="1:10">
      <c r="A276" s="296">
        <v>210</v>
      </c>
      <c r="B276" s="297" t="s">
        <v>1306</v>
      </c>
      <c r="C276" s="298">
        <v>21270.75</v>
      </c>
      <c r="H276" s="299"/>
      <c r="I276" s="301"/>
      <c r="J276" s="302"/>
    </row>
    <row r="277" ht="24" customHeight="1" spans="1:10">
      <c r="A277" s="296">
        <v>21001</v>
      </c>
      <c r="B277" s="297" t="s">
        <v>1307</v>
      </c>
      <c r="C277" s="298">
        <v>1234.49</v>
      </c>
      <c r="H277" s="299"/>
      <c r="I277" s="301"/>
      <c r="J277" s="302"/>
    </row>
    <row r="278" ht="24" customHeight="1" spans="1:10">
      <c r="A278" s="296">
        <v>2100101</v>
      </c>
      <c r="B278" s="297" t="s">
        <v>1105</v>
      </c>
      <c r="C278" s="300">
        <v>261.02</v>
      </c>
      <c r="H278" s="299"/>
      <c r="I278" s="301"/>
      <c r="J278" s="303"/>
    </row>
    <row r="279" ht="24" customHeight="1" spans="1:10">
      <c r="A279" s="296">
        <v>2100199</v>
      </c>
      <c r="B279" s="297" t="s">
        <v>1308</v>
      </c>
      <c r="C279" s="300">
        <v>973.46</v>
      </c>
      <c r="H279" s="299"/>
      <c r="I279" s="301"/>
      <c r="J279" s="303"/>
    </row>
    <row r="280" ht="24" customHeight="1" spans="1:10">
      <c r="A280" s="296">
        <v>21002</v>
      </c>
      <c r="B280" s="297" t="s">
        <v>1309</v>
      </c>
      <c r="C280" s="298">
        <v>1829.17</v>
      </c>
      <c r="H280" s="299"/>
      <c r="I280" s="301"/>
      <c r="J280" s="302"/>
    </row>
    <row r="281" ht="24" customHeight="1" spans="1:10">
      <c r="A281" s="296">
        <v>2100201</v>
      </c>
      <c r="B281" s="297" t="s">
        <v>1310</v>
      </c>
      <c r="C281" s="300">
        <v>884.27</v>
      </c>
      <c r="H281" s="299"/>
      <c r="I281" s="301"/>
      <c r="J281" s="303"/>
    </row>
    <row r="282" ht="24" customHeight="1" spans="1:10">
      <c r="A282" s="296">
        <v>2100202</v>
      </c>
      <c r="B282" s="297" t="s">
        <v>1311</v>
      </c>
      <c r="C282" s="300">
        <v>719.98</v>
      </c>
      <c r="H282" s="299"/>
      <c r="I282" s="301"/>
      <c r="J282" s="303"/>
    </row>
    <row r="283" ht="24" customHeight="1" spans="1:10">
      <c r="A283" s="296">
        <v>2100205</v>
      </c>
      <c r="B283" s="297" t="s">
        <v>1312</v>
      </c>
      <c r="C283" s="300">
        <v>224.92</v>
      </c>
      <c r="H283" s="299"/>
      <c r="I283" s="301"/>
      <c r="J283" s="303"/>
    </row>
    <row r="284" ht="24" customHeight="1" spans="1:10">
      <c r="A284" s="296">
        <v>21003</v>
      </c>
      <c r="B284" s="297" t="s">
        <v>1313</v>
      </c>
      <c r="C284" s="298">
        <v>4494.08</v>
      </c>
      <c r="H284" s="299"/>
      <c r="I284" s="301"/>
      <c r="J284" s="302"/>
    </row>
    <row r="285" ht="24" customHeight="1" spans="1:10">
      <c r="A285" s="296">
        <v>2100302</v>
      </c>
      <c r="B285" s="297" t="s">
        <v>1314</v>
      </c>
      <c r="C285" s="300">
        <v>4252.33</v>
      </c>
      <c r="H285" s="299"/>
      <c r="I285" s="301"/>
      <c r="J285" s="303"/>
    </row>
    <row r="286" ht="24" customHeight="1" spans="1:10">
      <c r="A286" s="296">
        <v>2100399</v>
      </c>
      <c r="B286" s="297" t="s">
        <v>1315</v>
      </c>
      <c r="C286" s="300">
        <v>241.75</v>
      </c>
      <c r="H286" s="299"/>
      <c r="I286" s="301"/>
      <c r="J286" s="303"/>
    </row>
    <row r="287" ht="24" customHeight="1" spans="1:10">
      <c r="A287" s="296">
        <v>21004</v>
      </c>
      <c r="B287" s="297" t="s">
        <v>1316</v>
      </c>
      <c r="C287" s="298">
        <v>4812.08</v>
      </c>
      <c r="H287" s="299"/>
      <c r="I287" s="301"/>
      <c r="J287" s="302"/>
    </row>
    <row r="288" ht="24" customHeight="1" spans="1:10">
      <c r="A288" s="296">
        <v>2100401</v>
      </c>
      <c r="B288" s="297" t="s">
        <v>1317</v>
      </c>
      <c r="C288" s="300">
        <v>669.12</v>
      </c>
      <c r="H288" s="299"/>
      <c r="I288" s="301"/>
      <c r="J288" s="303"/>
    </row>
    <row r="289" ht="24" customHeight="1" spans="1:10">
      <c r="A289" s="296">
        <v>2100403</v>
      </c>
      <c r="B289" s="297" t="s">
        <v>1318</v>
      </c>
      <c r="C289" s="300">
        <v>439.66</v>
      </c>
      <c r="H289" s="299"/>
      <c r="I289" s="301"/>
      <c r="J289" s="303"/>
    </row>
    <row r="290" ht="24" customHeight="1" spans="1:10">
      <c r="A290" s="296">
        <v>2100408</v>
      </c>
      <c r="B290" s="297" t="s">
        <v>1319</v>
      </c>
      <c r="C290" s="300">
        <v>3303</v>
      </c>
      <c r="H290" s="299"/>
      <c r="I290" s="301"/>
      <c r="J290" s="303"/>
    </row>
    <row r="291" ht="24" customHeight="1" spans="1:10">
      <c r="A291" s="296">
        <v>2100409</v>
      </c>
      <c r="B291" s="297" t="s">
        <v>1320</v>
      </c>
      <c r="C291" s="300">
        <v>376.8</v>
      </c>
      <c r="H291" s="299"/>
      <c r="I291" s="301"/>
      <c r="J291" s="303"/>
    </row>
    <row r="292" ht="24" customHeight="1" spans="1:10">
      <c r="A292" s="296">
        <v>2100499</v>
      </c>
      <c r="B292" s="297" t="s">
        <v>1321</v>
      </c>
      <c r="C292" s="300">
        <v>23.5</v>
      </c>
      <c r="H292" s="299"/>
      <c r="I292" s="301"/>
      <c r="J292" s="303"/>
    </row>
    <row r="293" ht="24" customHeight="1" spans="1:10">
      <c r="A293" s="296">
        <v>21007</v>
      </c>
      <c r="B293" s="297" t="s">
        <v>1322</v>
      </c>
      <c r="C293" s="298">
        <v>1466</v>
      </c>
      <c r="H293" s="299"/>
      <c r="I293" s="301"/>
      <c r="J293" s="302"/>
    </row>
    <row r="294" ht="24" customHeight="1" spans="1:10">
      <c r="A294" s="296">
        <v>2100717</v>
      </c>
      <c r="B294" s="297" t="s">
        <v>1323</v>
      </c>
      <c r="C294" s="300">
        <v>1438</v>
      </c>
      <c r="H294" s="299"/>
      <c r="I294" s="301"/>
      <c r="J294" s="303"/>
    </row>
    <row r="295" ht="24" customHeight="1" spans="1:10">
      <c r="A295" s="296">
        <v>2100799</v>
      </c>
      <c r="B295" s="297" t="s">
        <v>1324</v>
      </c>
      <c r="C295" s="300">
        <v>28</v>
      </c>
      <c r="H295" s="299"/>
      <c r="I295" s="301"/>
      <c r="J295" s="303"/>
    </row>
    <row r="296" ht="24" customHeight="1" spans="1:10">
      <c r="A296" s="296">
        <v>21011</v>
      </c>
      <c r="B296" s="297" t="s">
        <v>1325</v>
      </c>
      <c r="C296" s="298">
        <v>1895.89</v>
      </c>
      <c r="H296" s="299"/>
      <c r="I296" s="301"/>
      <c r="J296" s="302"/>
    </row>
    <row r="297" s="279" customFormat="1" ht="24" customHeight="1" spans="1:10">
      <c r="A297" s="296">
        <v>2101101</v>
      </c>
      <c r="B297" s="297" t="s">
        <v>1326</v>
      </c>
      <c r="C297" s="300">
        <v>728.57</v>
      </c>
      <c r="H297" s="299"/>
      <c r="I297" s="301"/>
      <c r="J297" s="303"/>
    </row>
    <row r="298" s="279" customFormat="1" ht="24" customHeight="1" spans="1:10">
      <c r="A298" s="296">
        <v>2101102</v>
      </c>
      <c r="B298" s="297" t="s">
        <v>1327</v>
      </c>
      <c r="C298" s="300">
        <v>749.12</v>
      </c>
      <c r="H298" s="299"/>
      <c r="I298" s="301"/>
      <c r="J298" s="303"/>
    </row>
    <row r="299" ht="24" customHeight="1" spans="1:10">
      <c r="A299" s="296">
        <v>2101103</v>
      </c>
      <c r="B299" s="297" t="s">
        <v>1328</v>
      </c>
      <c r="C299" s="300">
        <v>418.2</v>
      </c>
      <c r="H299" s="299"/>
      <c r="I299" s="301"/>
      <c r="J299" s="303"/>
    </row>
    <row r="300" ht="24" customHeight="1" spans="1:10">
      <c r="A300" s="296">
        <v>21012</v>
      </c>
      <c r="B300" s="297" t="s">
        <v>1329</v>
      </c>
      <c r="C300" s="298">
        <v>2700</v>
      </c>
      <c r="H300" s="299"/>
      <c r="I300" s="301"/>
      <c r="J300" s="302"/>
    </row>
    <row r="301" ht="24" customHeight="1" spans="1:10">
      <c r="A301" s="296">
        <v>2101202</v>
      </c>
      <c r="B301" s="297" t="s">
        <v>1330</v>
      </c>
      <c r="C301" s="300">
        <v>2700</v>
      </c>
      <c r="H301" s="299"/>
      <c r="I301" s="301"/>
      <c r="J301" s="303"/>
    </row>
    <row r="302" s="279" customFormat="1" ht="24" customHeight="1" spans="1:10">
      <c r="A302" s="296">
        <v>21013</v>
      </c>
      <c r="B302" s="297" t="s">
        <v>1331</v>
      </c>
      <c r="C302" s="298">
        <v>400</v>
      </c>
      <c r="H302" s="299"/>
      <c r="I302" s="301"/>
      <c r="J302" s="302"/>
    </row>
    <row r="303" ht="24" customHeight="1" spans="1:10">
      <c r="A303" s="296">
        <v>2101301</v>
      </c>
      <c r="B303" s="297" t="s">
        <v>1332</v>
      </c>
      <c r="C303" s="300">
        <v>400</v>
      </c>
      <c r="H303" s="299"/>
      <c r="I303" s="301"/>
      <c r="J303" s="303"/>
    </row>
    <row r="304" ht="24" customHeight="1" spans="1:10">
      <c r="A304" s="296">
        <v>21014</v>
      </c>
      <c r="B304" s="297" t="s">
        <v>1333</v>
      </c>
      <c r="C304" s="298">
        <v>150</v>
      </c>
      <c r="H304" s="299"/>
      <c r="I304" s="301"/>
      <c r="J304" s="302"/>
    </row>
    <row r="305" ht="24" customHeight="1" spans="1:10">
      <c r="A305" s="296">
        <v>2101401</v>
      </c>
      <c r="B305" s="297" t="s">
        <v>1334</v>
      </c>
      <c r="C305" s="300">
        <v>150</v>
      </c>
      <c r="H305" s="299"/>
      <c r="I305" s="301"/>
      <c r="J305" s="303"/>
    </row>
    <row r="306" ht="24" customHeight="1" spans="1:10">
      <c r="A306" s="296">
        <v>21015</v>
      </c>
      <c r="B306" s="297" t="s">
        <v>1335</v>
      </c>
      <c r="C306" s="298">
        <v>602.75</v>
      </c>
      <c r="H306" s="299"/>
      <c r="I306" s="301"/>
      <c r="J306" s="302"/>
    </row>
    <row r="307" ht="24" customHeight="1" spans="1:10">
      <c r="A307" s="296">
        <v>2101501</v>
      </c>
      <c r="B307" s="297" t="s">
        <v>1105</v>
      </c>
      <c r="C307" s="300">
        <v>87.26</v>
      </c>
      <c r="H307" s="299"/>
      <c r="I307" s="301"/>
      <c r="J307" s="303"/>
    </row>
    <row r="308" ht="24" customHeight="1" spans="1:10">
      <c r="A308" s="296">
        <v>2101506</v>
      </c>
      <c r="B308" s="297" t="s">
        <v>1336</v>
      </c>
      <c r="C308" s="300">
        <v>124.38</v>
      </c>
      <c r="H308" s="299"/>
      <c r="I308" s="301"/>
      <c r="J308" s="303"/>
    </row>
    <row r="309" ht="24" customHeight="1" spans="1:10">
      <c r="A309" s="296">
        <v>2101550</v>
      </c>
      <c r="B309" s="297" t="s">
        <v>1108</v>
      </c>
      <c r="C309" s="300">
        <v>391.11</v>
      </c>
      <c r="H309" s="299"/>
      <c r="I309" s="301"/>
      <c r="J309" s="303"/>
    </row>
    <row r="310" ht="24" customHeight="1" spans="1:10">
      <c r="A310" s="296">
        <v>21017</v>
      </c>
      <c r="B310" s="297" t="s">
        <v>1337</v>
      </c>
      <c r="C310" s="298">
        <v>591.3</v>
      </c>
      <c r="H310" s="299"/>
      <c r="I310" s="301"/>
      <c r="J310" s="302"/>
    </row>
    <row r="311" ht="24" customHeight="1" spans="1:10">
      <c r="A311" s="296">
        <v>2101704</v>
      </c>
      <c r="B311" s="297" t="s">
        <v>1338</v>
      </c>
      <c r="C311" s="300">
        <v>580</v>
      </c>
      <c r="H311" s="299"/>
      <c r="I311" s="301"/>
      <c r="J311" s="303"/>
    </row>
    <row r="312" s="279" customFormat="1" ht="24" customHeight="1" spans="1:10">
      <c r="A312" s="296">
        <v>2101799</v>
      </c>
      <c r="B312" s="297" t="s">
        <v>1339</v>
      </c>
      <c r="C312" s="300">
        <v>11.3</v>
      </c>
      <c r="H312" s="299"/>
      <c r="I312" s="301"/>
      <c r="J312" s="303"/>
    </row>
    <row r="313" ht="24" customHeight="1" spans="1:10">
      <c r="A313" s="296">
        <v>21099</v>
      </c>
      <c r="B313" s="297" t="s">
        <v>1340</v>
      </c>
      <c r="C313" s="298">
        <v>1095</v>
      </c>
      <c r="H313" s="299"/>
      <c r="I313" s="301"/>
      <c r="J313" s="302"/>
    </row>
    <row r="314" ht="24" customHeight="1" spans="1:10">
      <c r="A314" s="296">
        <v>2109999</v>
      </c>
      <c r="B314" s="297" t="s">
        <v>1340</v>
      </c>
      <c r="C314" s="300">
        <v>1095</v>
      </c>
      <c r="H314" s="299"/>
      <c r="I314" s="301"/>
      <c r="J314" s="303"/>
    </row>
    <row r="315" ht="24" customHeight="1" spans="1:10">
      <c r="A315" s="296">
        <v>211</v>
      </c>
      <c r="B315" s="297" t="s">
        <v>1341</v>
      </c>
      <c r="C315" s="298">
        <v>262.24</v>
      </c>
      <c r="H315" s="299"/>
      <c r="I315" s="301"/>
      <c r="J315" s="302"/>
    </row>
    <row r="316" ht="24" customHeight="1" spans="1:10">
      <c r="A316" s="296">
        <v>21101</v>
      </c>
      <c r="B316" s="297" t="s">
        <v>1342</v>
      </c>
      <c r="C316" s="298">
        <v>147.38</v>
      </c>
      <c r="H316" s="299"/>
      <c r="I316" s="301"/>
      <c r="J316" s="302"/>
    </row>
    <row r="317" ht="24" customHeight="1" spans="1:10">
      <c r="A317" s="296">
        <v>2110101</v>
      </c>
      <c r="B317" s="297" t="s">
        <v>1105</v>
      </c>
      <c r="C317" s="300">
        <v>62.49</v>
      </c>
      <c r="H317" s="299"/>
      <c r="I317" s="301"/>
      <c r="J317" s="303"/>
    </row>
    <row r="318" ht="24" customHeight="1" spans="1:10">
      <c r="A318" s="296">
        <v>2110199</v>
      </c>
      <c r="B318" s="297" t="s">
        <v>1343</v>
      </c>
      <c r="C318" s="300">
        <v>84.89</v>
      </c>
      <c r="H318" s="299"/>
      <c r="I318" s="301"/>
      <c r="J318" s="303"/>
    </row>
    <row r="319" ht="24" customHeight="1" spans="1:10">
      <c r="A319" s="296">
        <v>21103</v>
      </c>
      <c r="B319" s="297" t="s">
        <v>1344</v>
      </c>
      <c r="C319" s="298">
        <v>100</v>
      </c>
      <c r="H319" s="299"/>
      <c r="I319" s="301"/>
      <c r="J319" s="302"/>
    </row>
    <row r="320" ht="24" customHeight="1" spans="1:10">
      <c r="A320" s="296">
        <v>2110301</v>
      </c>
      <c r="B320" s="297" t="s">
        <v>1345</v>
      </c>
      <c r="C320" s="300">
        <v>100</v>
      </c>
      <c r="H320" s="299"/>
      <c r="I320" s="301"/>
      <c r="J320" s="303"/>
    </row>
    <row r="321" ht="24" customHeight="1" spans="1:10">
      <c r="A321" s="296">
        <v>21104</v>
      </c>
      <c r="B321" s="297" t="s">
        <v>1346</v>
      </c>
      <c r="C321" s="298">
        <v>14.86</v>
      </c>
      <c r="H321" s="299"/>
      <c r="I321" s="301"/>
      <c r="J321" s="302"/>
    </row>
    <row r="322" ht="24" customHeight="1" spans="1:10">
      <c r="A322" s="296">
        <v>2110402</v>
      </c>
      <c r="B322" s="297" t="s">
        <v>1347</v>
      </c>
      <c r="C322" s="300">
        <v>14.86</v>
      </c>
      <c r="H322" s="299"/>
      <c r="I322" s="301"/>
      <c r="J322" s="303"/>
    </row>
    <row r="323" ht="24" customHeight="1" spans="1:10">
      <c r="A323" s="296">
        <v>212</v>
      </c>
      <c r="B323" s="297" t="s">
        <v>1348</v>
      </c>
      <c r="C323" s="298">
        <v>9998.1</v>
      </c>
      <c r="H323" s="299"/>
      <c r="I323" s="301"/>
      <c r="J323" s="302"/>
    </row>
    <row r="324" ht="24" customHeight="1" spans="1:10">
      <c r="A324" s="296">
        <v>21201</v>
      </c>
      <c r="B324" s="297" t="s">
        <v>1349</v>
      </c>
      <c r="C324" s="298">
        <v>4774.49</v>
      </c>
      <c r="H324" s="299"/>
      <c r="I324" s="301"/>
      <c r="J324" s="302"/>
    </row>
    <row r="325" ht="24" customHeight="1" spans="1:10">
      <c r="A325" s="296">
        <v>2120101</v>
      </c>
      <c r="B325" s="297" t="s">
        <v>1105</v>
      </c>
      <c r="C325" s="300">
        <v>444.5</v>
      </c>
      <c r="H325" s="299"/>
      <c r="I325" s="301"/>
      <c r="J325" s="303"/>
    </row>
    <row r="326" ht="24" customHeight="1" spans="1:10">
      <c r="A326" s="296">
        <v>2120103</v>
      </c>
      <c r="B326" s="297" t="s">
        <v>1112</v>
      </c>
      <c r="C326" s="300">
        <v>10</v>
      </c>
      <c r="H326" s="299"/>
      <c r="I326" s="301"/>
      <c r="J326" s="303"/>
    </row>
    <row r="327" ht="24" customHeight="1" spans="1:10">
      <c r="A327" s="296">
        <v>2120104</v>
      </c>
      <c r="B327" s="297" t="s">
        <v>1350</v>
      </c>
      <c r="C327" s="300">
        <v>1471.03</v>
      </c>
      <c r="H327" s="299"/>
      <c r="I327" s="301"/>
      <c r="J327" s="303"/>
    </row>
    <row r="328" ht="24" customHeight="1" spans="1:10">
      <c r="A328" s="296">
        <v>2120106</v>
      </c>
      <c r="B328" s="297" t="s">
        <v>1351</v>
      </c>
      <c r="C328" s="300">
        <v>208.41</v>
      </c>
      <c r="H328" s="299"/>
      <c r="I328" s="301"/>
      <c r="J328" s="303"/>
    </row>
    <row r="329" ht="24" customHeight="1" spans="1:10">
      <c r="A329" s="296">
        <v>2120199</v>
      </c>
      <c r="B329" s="297" t="s">
        <v>1352</v>
      </c>
      <c r="C329" s="300">
        <v>2640.56</v>
      </c>
      <c r="H329" s="299"/>
      <c r="I329" s="301"/>
      <c r="J329" s="303"/>
    </row>
    <row r="330" ht="24" customHeight="1" spans="1:10">
      <c r="A330" s="296">
        <v>21202</v>
      </c>
      <c r="B330" s="297" t="s">
        <v>1353</v>
      </c>
      <c r="C330" s="298">
        <v>1543.46</v>
      </c>
      <c r="H330" s="299"/>
      <c r="I330" s="301"/>
      <c r="J330" s="302"/>
    </row>
    <row r="331" ht="24" customHeight="1" spans="1:10">
      <c r="A331" s="296">
        <v>2120201</v>
      </c>
      <c r="B331" s="297" t="s">
        <v>1353</v>
      </c>
      <c r="C331" s="300">
        <v>1543.46</v>
      </c>
      <c r="H331" s="299"/>
      <c r="I331" s="301"/>
      <c r="J331" s="303"/>
    </row>
    <row r="332" ht="24" customHeight="1" spans="1:10">
      <c r="A332" s="296">
        <v>21203</v>
      </c>
      <c r="B332" s="297" t="s">
        <v>1354</v>
      </c>
      <c r="C332" s="298">
        <v>450</v>
      </c>
      <c r="H332" s="299"/>
      <c r="I332" s="301"/>
      <c r="J332" s="302"/>
    </row>
    <row r="333" ht="24" customHeight="1" spans="1:10">
      <c r="A333" s="296">
        <v>2120399</v>
      </c>
      <c r="B333" s="297" t="s">
        <v>1355</v>
      </c>
      <c r="C333" s="300">
        <v>450</v>
      </c>
      <c r="H333" s="299"/>
      <c r="I333" s="301"/>
      <c r="J333" s="303"/>
    </row>
    <row r="334" ht="24" customHeight="1" spans="1:10">
      <c r="A334" s="296">
        <v>21205</v>
      </c>
      <c r="B334" s="297" t="s">
        <v>1356</v>
      </c>
      <c r="C334" s="298">
        <v>3230.15</v>
      </c>
      <c r="H334" s="299"/>
      <c r="I334" s="301"/>
      <c r="J334" s="302"/>
    </row>
    <row r="335" ht="24" customHeight="1" spans="1:10">
      <c r="A335" s="296">
        <v>2120501</v>
      </c>
      <c r="B335" s="297" t="s">
        <v>1356</v>
      </c>
      <c r="C335" s="300">
        <v>3230.15</v>
      </c>
      <c r="H335" s="299"/>
      <c r="I335" s="301"/>
      <c r="J335" s="303"/>
    </row>
    <row r="336" ht="24" customHeight="1" spans="1:10">
      <c r="A336" s="296">
        <v>213</v>
      </c>
      <c r="B336" s="297" t="s">
        <v>1357</v>
      </c>
      <c r="C336" s="298">
        <v>16774.6</v>
      </c>
      <c r="H336" s="299"/>
      <c r="I336" s="301"/>
      <c r="J336" s="302"/>
    </row>
    <row r="337" ht="24" customHeight="1" spans="1:10">
      <c r="A337" s="296">
        <v>21301</v>
      </c>
      <c r="B337" s="297" t="s">
        <v>1358</v>
      </c>
      <c r="C337" s="298">
        <v>5137.66</v>
      </c>
      <c r="H337" s="299"/>
      <c r="I337" s="301"/>
      <c r="J337" s="302"/>
    </row>
    <row r="338" ht="24" customHeight="1" spans="1:10">
      <c r="A338" s="296">
        <v>2130101</v>
      </c>
      <c r="B338" s="297" t="s">
        <v>1105</v>
      </c>
      <c r="C338" s="300">
        <v>777.85</v>
      </c>
      <c r="H338" s="299"/>
      <c r="I338" s="301"/>
      <c r="J338" s="303"/>
    </row>
    <row r="339" ht="24" customHeight="1" spans="1:10">
      <c r="A339" s="296">
        <v>2130104</v>
      </c>
      <c r="B339" s="297" t="s">
        <v>1108</v>
      </c>
      <c r="C339" s="300">
        <v>699.92</v>
      </c>
      <c r="H339" s="299"/>
      <c r="I339" s="301"/>
      <c r="J339" s="303"/>
    </row>
    <row r="340" ht="24" customHeight="1" spans="1:10">
      <c r="A340" s="296">
        <v>2130108</v>
      </c>
      <c r="B340" s="297" t="s">
        <v>1359</v>
      </c>
      <c r="C340" s="300">
        <v>35.6</v>
      </c>
      <c r="H340" s="299"/>
      <c r="I340" s="301"/>
      <c r="J340" s="303"/>
    </row>
    <row r="341" ht="24" customHeight="1" spans="1:10">
      <c r="A341" s="296">
        <v>2130109</v>
      </c>
      <c r="B341" s="297" t="s">
        <v>1360</v>
      </c>
      <c r="C341" s="300">
        <v>6.2</v>
      </c>
      <c r="H341" s="299"/>
      <c r="I341" s="301"/>
      <c r="J341" s="303"/>
    </row>
    <row r="342" ht="24" customHeight="1" spans="1:10">
      <c r="A342" s="296">
        <v>2130110</v>
      </c>
      <c r="B342" s="297" t="s">
        <v>1361</v>
      </c>
      <c r="C342" s="300">
        <v>10</v>
      </c>
      <c r="H342" s="299"/>
      <c r="I342" s="301"/>
      <c r="J342" s="303"/>
    </row>
    <row r="343" ht="24" customHeight="1" spans="1:10">
      <c r="A343" s="296">
        <v>2130111</v>
      </c>
      <c r="B343" s="297" t="s">
        <v>1362</v>
      </c>
      <c r="C343" s="300">
        <v>1</v>
      </c>
      <c r="H343" s="299"/>
      <c r="I343" s="301"/>
      <c r="J343" s="303"/>
    </row>
    <row r="344" s="279" customFormat="1" ht="24" customHeight="1" spans="1:10">
      <c r="A344" s="296">
        <v>2130122</v>
      </c>
      <c r="B344" s="297" t="s">
        <v>1363</v>
      </c>
      <c r="C344" s="300">
        <v>9</v>
      </c>
      <c r="H344" s="299"/>
      <c r="I344" s="301"/>
      <c r="J344" s="303"/>
    </row>
    <row r="345" ht="24" customHeight="1" spans="1:10">
      <c r="A345" s="296">
        <v>2130124</v>
      </c>
      <c r="B345" s="297" t="s">
        <v>1364</v>
      </c>
      <c r="C345" s="300">
        <v>1</v>
      </c>
      <c r="H345" s="299"/>
      <c r="I345" s="301"/>
      <c r="J345" s="303"/>
    </row>
    <row r="346" ht="24" customHeight="1" spans="1:10">
      <c r="A346" s="296">
        <v>2130126</v>
      </c>
      <c r="B346" s="297" t="s">
        <v>1365</v>
      </c>
      <c r="C346" s="300">
        <v>26.7</v>
      </c>
      <c r="H346" s="299"/>
      <c r="I346" s="301"/>
      <c r="J346" s="303"/>
    </row>
    <row r="347" s="279" customFormat="1" ht="24" customHeight="1" spans="1:10">
      <c r="A347" s="296">
        <v>2130135</v>
      </c>
      <c r="B347" s="297" t="s">
        <v>1366</v>
      </c>
      <c r="C347" s="300">
        <v>65.4</v>
      </c>
      <c r="H347" s="299"/>
      <c r="I347" s="301"/>
      <c r="J347" s="303"/>
    </row>
    <row r="348" ht="24" customHeight="1" spans="1:10">
      <c r="A348" s="296">
        <v>2130199</v>
      </c>
      <c r="B348" s="297" t="s">
        <v>1367</v>
      </c>
      <c r="C348" s="300">
        <v>3505</v>
      </c>
      <c r="H348" s="299"/>
      <c r="I348" s="301"/>
      <c r="J348" s="303"/>
    </row>
    <row r="349" ht="24" customHeight="1" spans="1:10">
      <c r="A349" s="296">
        <v>21302</v>
      </c>
      <c r="B349" s="297" t="s">
        <v>1368</v>
      </c>
      <c r="C349" s="298">
        <v>899.66</v>
      </c>
      <c r="H349" s="299"/>
      <c r="I349" s="301"/>
      <c r="J349" s="302"/>
    </row>
    <row r="350" ht="24" customHeight="1" spans="1:10">
      <c r="A350" s="296">
        <v>2130201</v>
      </c>
      <c r="B350" s="297" t="s">
        <v>1105</v>
      </c>
      <c r="C350" s="300">
        <v>267.63</v>
      </c>
      <c r="H350" s="299"/>
      <c r="I350" s="301"/>
      <c r="J350" s="303"/>
    </row>
    <row r="351" ht="24" customHeight="1" spans="1:10">
      <c r="A351" s="296">
        <v>2130204</v>
      </c>
      <c r="B351" s="297" t="s">
        <v>1369</v>
      </c>
      <c r="C351" s="300">
        <v>474.07</v>
      </c>
      <c r="H351" s="299"/>
      <c r="I351" s="301"/>
      <c r="J351" s="303"/>
    </row>
    <row r="352" ht="24" customHeight="1" spans="1:10">
      <c r="A352" s="296">
        <v>2130205</v>
      </c>
      <c r="B352" s="297" t="s">
        <v>1370</v>
      </c>
      <c r="C352" s="300">
        <v>9.9</v>
      </c>
      <c r="H352" s="299"/>
      <c r="I352" s="301"/>
      <c r="J352" s="303"/>
    </row>
    <row r="353" ht="24" customHeight="1" spans="1:10">
      <c r="A353" s="296">
        <v>2130207</v>
      </c>
      <c r="B353" s="297" t="s">
        <v>1371</v>
      </c>
      <c r="C353" s="300">
        <v>19.06</v>
      </c>
      <c r="H353" s="299"/>
      <c r="I353" s="301"/>
      <c r="J353" s="303"/>
    </row>
    <row r="354" ht="24" customHeight="1" spans="1:10">
      <c r="A354" s="296">
        <v>2130211</v>
      </c>
      <c r="B354" s="297" t="s">
        <v>1372</v>
      </c>
      <c r="C354" s="300">
        <v>16</v>
      </c>
      <c r="H354" s="299"/>
      <c r="I354" s="301"/>
      <c r="J354" s="303"/>
    </row>
    <row r="355" ht="24" customHeight="1" spans="1:10">
      <c r="A355" s="296">
        <v>2130234</v>
      </c>
      <c r="B355" s="297" t="s">
        <v>1373</v>
      </c>
      <c r="C355" s="300">
        <v>93</v>
      </c>
      <c r="H355" s="299"/>
      <c r="I355" s="301"/>
      <c r="J355" s="303"/>
    </row>
    <row r="356" ht="24" customHeight="1" spans="1:10">
      <c r="A356" s="296">
        <v>2130299</v>
      </c>
      <c r="B356" s="297" t="s">
        <v>1374</v>
      </c>
      <c r="C356" s="300">
        <v>20</v>
      </c>
      <c r="H356" s="299"/>
      <c r="I356" s="301"/>
      <c r="J356" s="303"/>
    </row>
    <row r="357" ht="24" customHeight="1" spans="1:10">
      <c r="A357" s="296">
        <v>21303</v>
      </c>
      <c r="B357" s="297" t="s">
        <v>1375</v>
      </c>
      <c r="C357" s="298">
        <v>941.28</v>
      </c>
      <c r="H357" s="299"/>
      <c r="I357" s="301"/>
      <c r="J357" s="302"/>
    </row>
    <row r="358" s="279" customFormat="1" ht="24" customHeight="1" spans="1:10">
      <c r="A358" s="296">
        <v>2130301</v>
      </c>
      <c r="B358" s="297" t="s">
        <v>1105</v>
      </c>
      <c r="C358" s="300">
        <v>256.78</v>
      </c>
      <c r="H358" s="299"/>
      <c r="I358" s="301"/>
      <c r="J358" s="303"/>
    </row>
    <row r="359" ht="24" customHeight="1" spans="1:10">
      <c r="A359" s="296">
        <v>2130311</v>
      </c>
      <c r="B359" s="297" t="s">
        <v>1376</v>
      </c>
      <c r="C359" s="300">
        <v>584.5</v>
      </c>
      <c r="H359" s="299"/>
      <c r="I359" s="301"/>
      <c r="J359" s="303"/>
    </row>
    <row r="360" ht="24" customHeight="1" spans="1:10">
      <c r="A360" s="296">
        <v>2130314</v>
      </c>
      <c r="B360" s="297" t="s">
        <v>1377</v>
      </c>
      <c r="C360" s="300">
        <v>30</v>
      </c>
      <c r="H360" s="299"/>
      <c r="I360" s="301"/>
      <c r="J360" s="303"/>
    </row>
    <row r="361" ht="24" customHeight="1" spans="1:10">
      <c r="A361" s="296">
        <v>2130321</v>
      </c>
      <c r="B361" s="297" t="s">
        <v>1378</v>
      </c>
      <c r="C361" s="300">
        <v>5</v>
      </c>
      <c r="H361" s="299"/>
      <c r="I361" s="301"/>
      <c r="J361" s="303"/>
    </row>
    <row r="362" ht="24" customHeight="1" spans="1:10">
      <c r="A362" s="296">
        <v>2130322</v>
      </c>
      <c r="B362" s="297" t="s">
        <v>1379</v>
      </c>
      <c r="C362" s="300">
        <v>15</v>
      </c>
      <c r="H362" s="299"/>
      <c r="I362" s="301"/>
      <c r="J362" s="303"/>
    </row>
    <row r="363" s="279" customFormat="1" ht="24" customHeight="1" spans="1:10">
      <c r="A363" s="296">
        <v>2130399</v>
      </c>
      <c r="B363" s="297" t="s">
        <v>1380</v>
      </c>
      <c r="C363" s="300">
        <v>50</v>
      </c>
      <c r="H363" s="299"/>
      <c r="I363" s="301"/>
      <c r="J363" s="303"/>
    </row>
    <row r="364" ht="24" customHeight="1" spans="1:10">
      <c r="A364" s="296">
        <v>21305</v>
      </c>
      <c r="B364" s="297" t="s">
        <v>1381</v>
      </c>
      <c r="C364" s="298">
        <v>9796</v>
      </c>
      <c r="H364" s="299"/>
      <c r="I364" s="301"/>
      <c r="J364" s="302"/>
    </row>
    <row r="365" ht="24" customHeight="1" spans="1:10">
      <c r="A365" s="296">
        <v>2130599</v>
      </c>
      <c r="B365" s="297" t="s">
        <v>1382</v>
      </c>
      <c r="C365" s="300">
        <v>9796</v>
      </c>
      <c r="H365" s="299"/>
      <c r="I365" s="301"/>
      <c r="J365" s="303"/>
    </row>
    <row r="366" ht="24" customHeight="1" spans="1:10">
      <c r="A366" s="296">
        <v>214</v>
      </c>
      <c r="B366" s="297" t="s">
        <v>1383</v>
      </c>
      <c r="C366" s="298">
        <v>2728.1</v>
      </c>
      <c r="H366" s="299"/>
      <c r="I366" s="301"/>
      <c r="J366" s="302"/>
    </row>
    <row r="367" s="279" customFormat="1" ht="24" customHeight="1" spans="1:10">
      <c r="A367" s="296">
        <v>21401</v>
      </c>
      <c r="B367" s="297" t="s">
        <v>1384</v>
      </c>
      <c r="C367" s="298">
        <v>2728.1</v>
      </c>
      <c r="H367" s="299"/>
      <c r="I367" s="301"/>
      <c r="J367" s="302"/>
    </row>
    <row r="368" ht="24" customHeight="1" spans="1:10">
      <c r="A368" s="296">
        <v>2140101</v>
      </c>
      <c r="B368" s="297" t="s">
        <v>1105</v>
      </c>
      <c r="C368" s="300">
        <v>537.85</v>
      </c>
      <c r="H368" s="299"/>
      <c r="I368" s="301"/>
      <c r="J368" s="303"/>
    </row>
    <row r="369" ht="24" customHeight="1" spans="1:10">
      <c r="A369" s="296">
        <v>2140106</v>
      </c>
      <c r="B369" s="297" t="s">
        <v>1385</v>
      </c>
      <c r="C369" s="300">
        <v>1025</v>
      </c>
      <c r="H369" s="299"/>
      <c r="I369" s="301"/>
      <c r="J369" s="303"/>
    </row>
    <row r="370" ht="24" customHeight="1" spans="1:10">
      <c r="A370" s="296">
        <v>2140110</v>
      </c>
      <c r="B370" s="297" t="s">
        <v>1386</v>
      </c>
      <c r="C370" s="300">
        <v>140</v>
      </c>
      <c r="H370" s="299"/>
      <c r="I370" s="301"/>
      <c r="J370" s="303"/>
    </row>
    <row r="371" ht="24" customHeight="1" spans="1:10">
      <c r="A371" s="296">
        <v>2140112</v>
      </c>
      <c r="B371" s="297" t="s">
        <v>1387</v>
      </c>
      <c r="C371" s="300">
        <v>660.04</v>
      </c>
      <c r="H371" s="299"/>
      <c r="I371" s="301"/>
      <c r="J371" s="303"/>
    </row>
    <row r="372" ht="24" customHeight="1" spans="1:10">
      <c r="A372" s="296">
        <v>2140199</v>
      </c>
      <c r="B372" s="297" t="s">
        <v>1388</v>
      </c>
      <c r="C372" s="300">
        <v>365.21</v>
      </c>
      <c r="H372" s="299"/>
      <c r="I372" s="301"/>
      <c r="J372" s="303"/>
    </row>
    <row r="373" ht="24" customHeight="1" spans="1:10">
      <c r="A373" s="296">
        <v>216</v>
      </c>
      <c r="B373" s="297" t="s">
        <v>1389</v>
      </c>
      <c r="C373" s="298">
        <v>223.28</v>
      </c>
      <c r="H373" s="299"/>
      <c r="I373" s="301"/>
      <c r="J373" s="302"/>
    </row>
    <row r="374" ht="24" customHeight="1" spans="1:10">
      <c r="A374" s="296">
        <v>21602</v>
      </c>
      <c r="B374" s="297" t="s">
        <v>1390</v>
      </c>
      <c r="C374" s="298">
        <v>223.28</v>
      </c>
      <c r="H374" s="299"/>
      <c r="I374" s="301"/>
      <c r="J374" s="302"/>
    </row>
    <row r="375" ht="24" customHeight="1" spans="1:10">
      <c r="A375" s="296">
        <v>2160201</v>
      </c>
      <c r="B375" s="297" t="s">
        <v>1105</v>
      </c>
      <c r="C375" s="300">
        <v>133.28</v>
      </c>
      <c r="H375" s="299"/>
      <c r="I375" s="301"/>
      <c r="J375" s="303"/>
    </row>
    <row r="376" ht="24" customHeight="1" spans="1:10">
      <c r="A376" s="296">
        <v>2160202</v>
      </c>
      <c r="B376" s="297" t="s">
        <v>1111</v>
      </c>
      <c r="C376" s="300">
        <v>90</v>
      </c>
      <c r="H376" s="299"/>
      <c r="I376" s="301"/>
      <c r="J376" s="303"/>
    </row>
    <row r="377" ht="24" customHeight="1" spans="1:10">
      <c r="A377" s="296">
        <v>220</v>
      </c>
      <c r="B377" s="297" t="s">
        <v>1391</v>
      </c>
      <c r="C377" s="298">
        <v>1331.84</v>
      </c>
      <c r="H377" s="299"/>
      <c r="I377" s="301"/>
      <c r="J377" s="302"/>
    </row>
    <row r="378" ht="24" customHeight="1" spans="1:10">
      <c r="A378" s="296">
        <v>22001</v>
      </c>
      <c r="B378" s="297" t="s">
        <v>1392</v>
      </c>
      <c r="C378" s="298">
        <v>1184.96</v>
      </c>
      <c r="H378" s="299"/>
      <c r="I378" s="301"/>
      <c r="J378" s="302"/>
    </row>
    <row r="379" ht="24" customHeight="1" spans="1:10">
      <c r="A379" s="296">
        <v>2200101</v>
      </c>
      <c r="B379" s="297" t="s">
        <v>1105</v>
      </c>
      <c r="C379" s="300">
        <v>460.09</v>
      </c>
      <c r="H379" s="299"/>
      <c r="I379" s="301"/>
      <c r="J379" s="303"/>
    </row>
    <row r="380" ht="24" customHeight="1" spans="1:10">
      <c r="A380" s="296">
        <v>2200103</v>
      </c>
      <c r="B380" s="297" t="s">
        <v>1112</v>
      </c>
      <c r="C380" s="300">
        <v>0.5</v>
      </c>
      <c r="H380" s="299"/>
      <c r="I380" s="301"/>
      <c r="J380" s="303"/>
    </row>
    <row r="381" ht="24" customHeight="1" spans="1:10">
      <c r="A381" s="296">
        <v>2200104</v>
      </c>
      <c r="B381" s="297" t="s">
        <v>1393</v>
      </c>
      <c r="C381" s="300">
        <v>2</v>
      </c>
      <c r="H381" s="299"/>
      <c r="I381" s="301"/>
      <c r="J381" s="303"/>
    </row>
    <row r="382" ht="24" customHeight="1" spans="1:10">
      <c r="A382" s="296">
        <v>2200106</v>
      </c>
      <c r="B382" s="297" t="s">
        <v>1394</v>
      </c>
      <c r="C382" s="300">
        <v>28.5</v>
      </c>
      <c r="H382" s="299"/>
      <c r="I382" s="301"/>
      <c r="J382" s="303"/>
    </row>
    <row r="383" s="279" customFormat="1" ht="24" customHeight="1" spans="1:10">
      <c r="A383" s="296">
        <v>2200108</v>
      </c>
      <c r="B383" s="297" t="s">
        <v>1395</v>
      </c>
      <c r="C383" s="300">
        <v>47.8</v>
      </c>
      <c r="H383" s="299"/>
      <c r="I383" s="301"/>
      <c r="J383" s="303"/>
    </row>
    <row r="384" ht="24" customHeight="1" spans="1:10">
      <c r="A384" s="296">
        <v>2200109</v>
      </c>
      <c r="B384" s="297" t="s">
        <v>1396</v>
      </c>
      <c r="C384" s="300">
        <v>20</v>
      </c>
      <c r="H384" s="299"/>
      <c r="I384" s="301"/>
      <c r="J384" s="303"/>
    </row>
    <row r="385" ht="24" customHeight="1" spans="1:10">
      <c r="A385" s="296">
        <v>2200150</v>
      </c>
      <c r="B385" s="297" t="s">
        <v>1108</v>
      </c>
      <c r="C385" s="300">
        <v>626.07</v>
      </c>
      <c r="H385" s="299"/>
      <c r="I385" s="301"/>
      <c r="J385" s="303"/>
    </row>
    <row r="386" ht="24" customHeight="1" spans="1:10">
      <c r="A386" s="296">
        <v>22005</v>
      </c>
      <c r="B386" s="297" t="s">
        <v>1397</v>
      </c>
      <c r="C386" s="298">
        <v>146.88</v>
      </c>
      <c r="H386" s="299"/>
      <c r="I386" s="301"/>
      <c r="J386" s="302"/>
    </row>
    <row r="387" ht="24" customHeight="1" spans="1:10">
      <c r="A387" s="296">
        <v>2200501</v>
      </c>
      <c r="B387" s="297" t="s">
        <v>1105</v>
      </c>
      <c r="C387" s="300">
        <v>16.29</v>
      </c>
      <c r="H387" s="299"/>
      <c r="I387" s="301"/>
      <c r="J387" s="303"/>
    </row>
    <row r="388" ht="24" customHeight="1" spans="1:10">
      <c r="A388" s="296">
        <v>2200504</v>
      </c>
      <c r="B388" s="297" t="s">
        <v>1398</v>
      </c>
      <c r="C388" s="300">
        <v>23.45</v>
      </c>
      <c r="H388" s="299"/>
      <c r="I388" s="301"/>
      <c r="J388" s="303"/>
    </row>
    <row r="389" s="279" customFormat="1" ht="24" customHeight="1" spans="1:10">
      <c r="A389" s="296">
        <v>2200509</v>
      </c>
      <c r="B389" s="297" t="s">
        <v>1399</v>
      </c>
      <c r="C389" s="300">
        <v>107.14</v>
      </c>
      <c r="H389" s="299"/>
      <c r="I389" s="301"/>
      <c r="J389" s="303"/>
    </row>
    <row r="390" ht="24" customHeight="1" spans="1:10">
      <c r="A390" s="296">
        <v>221</v>
      </c>
      <c r="B390" s="297" t="s">
        <v>1400</v>
      </c>
      <c r="C390" s="298">
        <v>10423.32</v>
      </c>
      <c r="H390" s="299"/>
      <c r="I390" s="301"/>
      <c r="J390" s="302"/>
    </row>
    <row r="391" ht="24" customHeight="1" spans="1:10">
      <c r="A391" s="296">
        <v>22101</v>
      </c>
      <c r="B391" s="297" t="s">
        <v>1401</v>
      </c>
      <c r="C391" s="298">
        <v>300</v>
      </c>
      <c r="H391" s="299"/>
      <c r="I391" s="301"/>
      <c r="J391" s="302"/>
    </row>
    <row r="392" ht="24" customHeight="1" spans="1:10">
      <c r="A392" s="296">
        <v>2210199</v>
      </c>
      <c r="B392" s="297" t="s">
        <v>1402</v>
      </c>
      <c r="C392" s="300">
        <v>300</v>
      </c>
      <c r="H392" s="299"/>
      <c r="I392" s="301"/>
      <c r="J392" s="303"/>
    </row>
    <row r="393" ht="24" customHeight="1" spans="1:10">
      <c r="A393" s="296">
        <v>22102</v>
      </c>
      <c r="B393" s="297" t="s">
        <v>1403</v>
      </c>
      <c r="C393" s="298">
        <v>10123.32</v>
      </c>
      <c r="H393" s="299"/>
      <c r="I393" s="301"/>
      <c r="J393" s="302"/>
    </row>
    <row r="394" ht="24" customHeight="1" spans="1:10">
      <c r="A394" s="296">
        <v>2210201</v>
      </c>
      <c r="B394" s="297" t="s">
        <v>1404</v>
      </c>
      <c r="C394" s="300">
        <v>10123.32</v>
      </c>
      <c r="H394" s="299"/>
      <c r="I394" s="301"/>
      <c r="J394" s="303"/>
    </row>
    <row r="395" ht="24" customHeight="1" spans="1:10">
      <c r="A395" s="296">
        <v>222</v>
      </c>
      <c r="B395" s="297" t="s">
        <v>1405</v>
      </c>
      <c r="C395" s="298">
        <v>321.64</v>
      </c>
      <c r="H395" s="299"/>
      <c r="I395" s="301"/>
      <c r="J395" s="302"/>
    </row>
    <row r="396" ht="24" customHeight="1" spans="1:10">
      <c r="A396" s="296">
        <v>22201</v>
      </c>
      <c r="B396" s="297" t="s">
        <v>1406</v>
      </c>
      <c r="C396" s="298">
        <v>321.64</v>
      </c>
      <c r="H396" s="299"/>
      <c r="I396" s="301"/>
      <c r="J396" s="302"/>
    </row>
    <row r="397" ht="24" customHeight="1" spans="1:10">
      <c r="A397" s="296">
        <v>2220101</v>
      </c>
      <c r="B397" s="297" t="s">
        <v>1105</v>
      </c>
      <c r="C397" s="300">
        <v>106.44</v>
      </c>
      <c r="H397" s="299"/>
      <c r="I397" s="301"/>
      <c r="J397" s="303"/>
    </row>
    <row r="398" ht="24" customHeight="1" spans="1:10">
      <c r="A398" s="296">
        <v>2220103</v>
      </c>
      <c r="B398" s="297" t="s">
        <v>1112</v>
      </c>
      <c r="C398" s="300">
        <v>0.2</v>
      </c>
      <c r="H398" s="299"/>
      <c r="I398" s="301"/>
      <c r="J398" s="303"/>
    </row>
    <row r="399" ht="24" customHeight="1" spans="1:10">
      <c r="A399" s="296">
        <v>2220106</v>
      </c>
      <c r="B399" s="297" t="s">
        <v>1407</v>
      </c>
      <c r="C399" s="300">
        <v>15</v>
      </c>
      <c r="H399" s="299"/>
      <c r="I399" s="301"/>
      <c r="J399" s="303"/>
    </row>
    <row r="400" ht="24" customHeight="1" spans="1:10">
      <c r="A400" s="296">
        <v>2220199</v>
      </c>
      <c r="B400" s="297" t="s">
        <v>1408</v>
      </c>
      <c r="C400" s="300">
        <v>200</v>
      </c>
      <c r="H400" s="299"/>
      <c r="I400" s="301"/>
      <c r="J400" s="303"/>
    </row>
    <row r="401" ht="24" customHeight="1" spans="1:10">
      <c r="A401" s="296">
        <v>224</v>
      </c>
      <c r="B401" s="297" t="s">
        <v>1409</v>
      </c>
      <c r="C401" s="298">
        <v>4465.86</v>
      </c>
      <c r="H401" s="299"/>
      <c r="I401" s="301"/>
      <c r="J401" s="302"/>
    </row>
    <row r="402" ht="24" customHeight="1" spans="1:10">
      <c r="A402" s="296">
        <v>22401</v>
      </c>
      <c r="B402" s="297" t="s">
        <v>1410</v>
      </c>
      <c r="C402" s="298">
        <v>3678.45</v>
      </c>
      <c r="H402" s="299"/>
      <c r="I402" s="301"/>
      <c r="J402" s="302"/>
    </row>
    <row r="403" ht="24" customHeight="1" spans="1:10">
      <c r="A403" s="296">
        <v>2240101</v>
      </c>
      <c r="B403" s="297" t="s">
        <v>1105</v>
      </c>
      <c r="C403" s="300">
        <v>632.25</v>
      </c>
      <c r="H403" s="299"/>
      <c r="I403" s="301"/>
      <c r="J403" s="303"/>
    </row>
    <row r="404" ht="24" customHeight="1" spans="1:10">
      <c r="A404" s="296">
        <v>2240102</v>
      </c>
      <c r="B404" s="297" t="s">
        <v>1111</v>
      </c>
      <c r="C404" s="300">
        <v>0.5</v>
      </c>
      <c r="H404" s="299"/>
      <c r="I404" s="301"/>
      <c r="J404" s="303"/>
    </row>
    <row r="405" ht="24" customHeight="1" spans="1:10">
      <c r="A405" s="296">
        <v>2240104</v>
      </c>
      <c r="B405" s="297" t="s">
        <v>1411</v>
      </c>
      <c r="C405" s="300">
        <v>300</v>
      </c>
      <c r="H405" s="299"/>
      <c r="I405" s="301"/>
      <c r="J405" s="303"/>
    </row>
    <row r="406" ht="24" customHeight="1" spans="1:10">
      <c r="A406" s="296">
        <v>2240106</v>
      </c>
      <c r="B406" s="297" t="s">
        <v>1412</v>
      </c>
      <c r="C406" s="300">
        <v>7</v>
      </c>
      <c r="H406" s="299"/>
      <c r="I406" s="301"/>
      <c r="J406" s="303"/>
    </row>
    <row r="407" ht="24" customHeight="1" spans="1:10">
      <c r="A407" s="296">
        <v>2240108</v>
      </c>
      <c r="B407" s="297" t="s">
        <v>1413</v>
      </c>
      <c r="C407" s="300">
        <v>72</v>
      </c>
      <c r="H407" s="299"/>
      <c r="I407" s="301"/>
      <c r="J407" s="303"/>
    </row>
    <row r="408" ht="24" customHeight="1" spans="1:10">
      <c r="A408" s="296">
        <v>2240109</v>
      </c>
      <c r="B408" s="297" t="s">
        <v>1414</v>
      </c>
      <c r="C408" s="300">
        <v>1015</v>
      </c>
      <c r="H408" s="299"/>
      <c r="I408" s="301"/>
      <c r="J408" s="303"/>
    </row>
    <row r="409" ht="24" customHeight="1" spans="1:10">
      <c r="A409" s="296">
        <v>2240150</v>
      </c>
      <c r="B409" s="297" t="s">
        <v>1108</v>
      </c>
      <c r="C409" s="300">
        <v>1651.7</v>
      </c>
      <c r="H409" s="299"/>
      <c r="I409" s="301"/>
      <c r="J409" s="303"/>
    </row>
    <row r="410" ht="24" customHeight="1" spans="1:10">
      <c r="A410" s="296">
        <v>22402</v>
      </c>
      <c r="B410" s="297" t="s">
        <v>1415</v>
      </c>
      <c r="C410" s="298">
        <v>462.4</v>
      </c>
      <c r="H410" s="299"/>
      <c r="I410" s="301"/>
      <c r="J410" s="302"/>
    </row>
    <row r="411" ht="24" customHeight="1" spans="1:10">
      <c r="A411" s="296">
        <v>2240204</v>
      </c>
      <c r="B411" s="297" t="s">
        <v>1416</v>
      </c>
      <c r="C411" s="300">
        <v>20</v>
      </c>
      <c r="H411" s="299"/>
      <c r="I411" s="301"/>
      <c r="J411" s="303"/>
    </row>
    <row r="412" ht="24" customHeight="1" spans="1:10">
      <c r="A412" s="296">
        <v>2240299</v>
      </c>
      <c r="B412" s="297" t="s">
        <v>1417</v>
      </c>
      <c r="C412" s="300">
        <v>442.4</v>
      </c>
      <c r="H412" s="299"/>
      <c r="I412" s="301"/>
      <c r="J412" s="303"/>
    </row>
    <row r="413" ht="24" customHeight="1" spans="1:10">
      <c r="A413" s="296">
        <v>22406</v>
      </c>
      <c r="B413" s="297" t="s">
        <v>1418</v>
      </c>
      <c r="C413" s="298">
        <v>325</v>
      </c>
      <c r="H413" s="299"/>
      <c r="I413" s="301"/>
      <c r="J413" s="302"/>
    </row>
    <row r="414" ht="24" customHeight="1" spans="1:10">
      <c r="A414" s="296">
        <v>2240601</v>
      </c>
      <c r="B414" s="297" t="s">
        <v>1419</v>
      </c>
      <c r="C414" s="300">
        <v>25</v>
      </c>
      <c r="H414" s="299"/>
      <c r="I414" s="301"/>
      <c r="J414" s="303"/>
    </row>
    <row r="415" spans="1:10">
      <c r="A415" s="296">
        <v>2240699</v>
      </c>
      <c r="B415" s="297" t="s">
        <v>1420</v>
      </c>
      <c r="C415" s="300">
        <v>300</v>
      </c>
      <c r="H415" s="299"/>
      <c r="I415" s="301"/>
      <c r="J415" s="303"/>
    </row>
    <row r="416" spans="1:10">
      <c r="A416" s="296">
        <v>227</v>
      </c>
      <c r="B416" s="297" t="s">
        <v>1421</v>
      </c>
      <c r="C416" s="298">
        <v>3000</v>
      </c>
      <c r="H416" s="299"/>
      <c r="I416" s="301"/>
      <c r="J416" s="302"/>
    </row>
    <row r="417" spans="1:10">
      <c r="A417" s="296">
        <v>229</v>
      </c>
      <c r="B417" s="297" t="s">
        <v>1422</v>
      </c>
      <c r="C417" s="298">
        <v>1500</v>
      </c>
      <c r="H417" s="299"/>
      <c r="I417" s="301"/>
      <c r="J417" s="302"/>
    </row>
    <row r="418" spans="1:10">
      <c r="A418" s="296">
        <v>22902</v>
      </c>
      <c r="B418" s="297" t="s">
        <v>1423</v>
      </c>
      <c r="C418" s="298">
        <v>1500</v>
      </c>
      <c r="H418" s="299"/>
      <c r="I418" s="301"/>
      <c r="J418" s="302"/>
    </row>
    <row r="419" spans="1:10">
      <c r="A419" s="296">
        <v>2290201</v>
      </c>
      <c r="B419" s="297" t="s">
        <v>1423</v>
      </c>
      <c r="C419" s="300">
        <v>1500</v>
      </c>
      <c r="H419" s="299"/>
      <c r="I419" s="301"/>
      <c r="J419" s="303"/>
    </row>
    <row r="420" spans="1:10">
      <c r="A420" s="296">
        <v>231</v>
      </c>
      <c r="B420" s="297" t="s">
        <v>1424</v>
      </c>
      <c r="C420" s="298">
        <v>500</v>
      </c>
      <c r="H420" s="299"/>
      <c r="I420" s="301"/>
      <c r="J420" s="302"/>
    </row>
    <row r="421" spans="1:10">
      <c r="A421" s="296">
        <v>23103</v>
      </c>
      <c r="B421" s="297" t="s">
        <v>1425</v>
      </c>
      <c r="C421" s="298">
        <v>500</v>
      </c>
      <c r="H421" s="299"/>
      <c r="I421" s="301"/>
      <c r="J421" s="302"/>
    </row>
    <row r="422" spans="1:10">
      <c r="A422" s="296">
        <v>2310301</v>
      </c>
      <c r="B422" s="297" t="s">
        <v>1426</v>
      </c>
      <c r="C422" s="300">
        <v>500</v>
      </c>
      <c r="H422" s="299"/>
      <c r="I422" s="301"/>
      <c r="J422" s="303"/>
    </row>
    <row r="423" spans="1:10">
      <c r="A423" s="296">
        <v>232</v>
      </c>
      <c r="B423" s="297" t="s">
        <v>1427</v>
      </c>
      <c r="C423" s="298">
        <v>11000</v>
      </c>
      <c r="H423" s="299"/>
      <c r="I423" s="301"/>
      <c r="J423" s="302"/>
    </row>
    <row r="424" spans="1:10">
      <c r="A424" s="296">
        <v>23203</v>
      </c>
      <c r="B424" s="297" t="s">
        <v>1428</v>
      </c>
      <c r="C424" s="298">
        <v>11000</v>
      </c>
      <c r="H424" s="299"/>
      <c r="I424" s="301"/>
      <c r="J424" s="302"/>
    </row>
    <row r="425" spans="1:10">
      <c r="A425" s="296">
        <v>2320301</v>
      </c>
      <c r="B425" s="297" t="s">
        <v>1429</v>
      </c>
      <c r="C425" s="300">
        <v>11000</v>
      </c>
      <c r="H425" s="299"/>
      <c r="I425" s="301"/>
      <c r="J425" s="303"/>
    </row>
  </sheetData>
  <mergeCells count="1">
    <mergeCell ref="A2:C2"/>
  </mergeCells>
  <printOptions horizontalCentered="1"/>
  <pageMargins left="0.590277777777778" right="0.590277777777778" top="0.786805555555556" bottom="0.786805555555556" header="0.5" footer="0.5"/>
  <pageSetup paperSize="9" scale="86" orientation="portrait"/>
  <headerFooter/>
  <colBreaks count="1" manualBreakCount="1">
    <brk id="3" max="6458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showZeros="0" zoomScale="80" zoomScaleNormal="80" workbookViewId="0">
      <selection activeCell="D1" sqref="B$1:B$1048576 D$1:D$1048576"/>
    </sheetView>
  </sheetViews>
  <sheetFormatPr defaultColWidth="9" defaultRowHeight="14.25" outlineLevelCol="4"/>
  <cols>
    <col min="1" max="1" width="43.625" style="248" customWidth="1"/>
    <col min="2" max="2" width="19.25" style="249" customWidth="1"/>
    <col min="3" max="3" width="43.625" style="248" customWidth="1"/>
    <col min="4" max="4" width="19.25" style="249" customWidth="1"/>
    <col min="5" max="5" width="9.5" style="248"/>
    <col min="6" max="16384" width="9" style="248"/>
  </cols>
  <sheetData>
    <row r="1" ht="35.25" customHeight="1" spans="1:1">
      <c r="A1" s="250" t="s">
        <v>1430</v>
      </c>
    </row>
    <row r="2" ht="41.1" customHeight="1" spans="1:4">
      <c r="A2" s="251" t="s">
        <v>1431</v>
      </c>
      <c r="B2" s="252"/>
      <c r="C2" s="251"/>
      <c r="D2" s="252"/>
    </row>
    <row r="3" ht="20.1" customHeight="1" spans="2:4">
      <c r="B3" s="253"/>
      <c r="C3" s="254"/>
      <c r="D3" s="255" t="s">
        <v>22</v>
      </c>
    </row>
    <row r="4" ht="48" customHeight="1" spans="1:4">
      <c r="A4" s="256" t="s">
        <v>1432</v>
      </c>
      <c r="B4" s="257" t="s">
        <v>24</v>
      </c>
      <c r="C4" s="258" t="s">
        <v>1433</v>
      </c>
      <c r="D4" s="259" t="s">
        <v>1434</v>
      </c>
    </row>
    <row r="5" ht="48" customHeight="1" spans="1:4">
      <c r="A5" s="260" t="s">
        <v>1065</v>
      </c>
      <c r="B5" s="261">
        <v>148617</v>
      </c>
      <c r="C5" s="260" t="s">
        <v>1066</v>
      </c>
      <c r="D5" s="261">
        <v>241705</v>
      </c>
    </row>
    <row r="6" ht="48" customHeight="1" spans="1:4">
      <c r="A6" s="260" t="s">
        <v>1067</v>
      </c>
      <c r="B6" s="262">
        <f>B7</f>
        <v>115312</v>
      </c>
      <c r="C6" s="260" t="s">
        <v>1068</v>
      </c>
      <c r="D6" s="262">
        <f>D7+D11+D16</f>
        <v>42224</v>
      </c>
    </row>
    <row r="7" ht="48" customHeight="1" spans="1:4">
      <c r="A7" s="260" t="s">
        <v>1069</v>
      </c>
      <c r="B7" s="262">
        <f>SUM(B8:B10)</f>
        <v>115312</v>
      </c>
      <c r="C7" s="263" t="s">
        <v>1435</v>
      </c>
      <c r="D7" s="262">
        <f>D8+D9+D10</f>
        <v>24439</v>
      </c>
    </row>
    <row r="8" ht="48" customHeight="1" spans="1:4">
      <c r="A8" s="264" t="s">
        <v>1071</v>
      </c>
      <c r="B8" s="265">
        <v>5529</v>
      </c>
      <c r="C8" s="266" t="s">
        <v>1436</v>
      </c>
      <c r="D8" s="265"/>
    </row>
    <row r="9" ht="48" customHeight="1" spans="1:5">
      <c r="A9" s="264" t="s">
        <v>1073</v>
      </c>
      <c r="B9" s="265">
        <v>109783</v>
      </c>
      <c r="C9" s="266" t="s">
        <v>1437</v>
      </c>
      <c r="D9" s="265">
        <v>24439</v>
      </c>
      <c r="E9" s="267"/>
    </row>
    <row r="10" ht="48" customHeight="1" spans="1:4">
      <c r="A10" s="264" t="s">
        <v>1075</v>
      </c>
      <c r="B10" s="265"/>
      <c r="C10" s="266" t="s">
        <v>1438</v>
      </c>
      <c r="D10" s="265"/>
    </row>
    <row r="11" ht="48" customHeight="1" spans="1:4">
      <c r="A11" s="260" t="s">
        <v>1439</v>
      </c>
      <c r="B11" s="262"/>
      <c r="C11" s="263" t="s">
        <v>1440</v>
      </c>
      <c r="D11" s="262">
        <f>D12+D13</f>
        <v>17285</v>
      </c>
    </row>
    <row r="12" ht="48" customHeight="1" spans="1:4">
      <c r="A12" s="264" t="s">
        <v>1441</v>
      </c>
      <c r="B12" s="262"/>
      <c r="C12" s="266" t="s">
        <v>1072</v>
      </c>
      <c r="D12" s="265">
        <v>17285</v>
      </c>
    </row>
    <row r="13" ht="48" customHeight="1" spans="1:4">
      <c r="A13" s="264" t="s">
        <v>1442</v>
      </c>
      <c r="B13" s="262"/>
      <c r="C13" s="266" t="s">
        <v>1074</v>
      </c>
      <c r="D13" s="265"/>
    </row>
    <row r="14" ht="48" customHeight="1" spans="1:4">
      <c r="A14" s="260" t="s">
        <v>1076</v>
      </c>
      <c r="B14" s="262"/>
      <c r="C14" s="260" t="s">
        <v>902</v>
      </c>
      <c r="D14" s="262"/>
    </row>
    <row r="15" ht="48" customHeight="1" spans="1:4">
      <c r="A15" s="260" t="s">
        <v>1443</v>
      </c>
      <c r="B15" s="262"/>
      <c r="C15" s="260" t="s">
        <v>1444</v>
      </c>
      <c r="D15" s="262"/>
    </row>
    <row r="16" ht="48" customHeight="1" spans="1:4">
      <c r="A16" s="260" t="s">
        <v>1080</v>
      </c>
      <c r="B16" s="262"/>
      <c r="C16" s="260" t="s">
        <v>1445</v>
      </c>
      <c r="D16" s="262">
        <v>500</v>
      </c>
    </row>
    <row r="17" ht="48" customHeight="1" spans="1:4">
      <c r="A17" s="260" t="s">
        <v>1082</v>
      </c>
      <c r="B17" s="265"/>
      <c r="C17" s="260" t="s">
        <v>1446</v>
      </c>
      <c r="D17" s="262"/>
    </row>
    <row r="18" ht="48" customHeight="1" spans="1:4">
      <c r="A18" s="260" t="s">
        <v>1447</v>
      </c>
      <c r="B18" s="268"/>
      <c r="C18" s="260" t="s">
        <v>1081</v>
      </c>
      <c r="D18" s="262"/>
    </row>
    <row r="19" ht="48" customHeight="1" spans="1:4">
      <c r="A19" s="260" t="s">
        <v>1086</v>
      </c>
      <c r="B19" s="262">
        <f>B20+B21+B22+B23</f>
        <v>20000</v>
      </c>
      <c r="C19" s="269" t="s">
        <v>1083</v>
      </c>
      <c r="D19" s="262"/>
    </row>
    <row r="20" ht="48" customHeight="1" spans="1:4">
      <c r="A20" s="270" t="s">
        <v>1448</v>
      </c>
      <c r="B20" s="262"/>
      <c r="C20" s="271" t="s">
        <v>1085</v>
      </c>
      <c r="D20" s="262"/>
    </row>
    <row r="21" ht="48" customHeight="1" spans="1:4">
      <c r="A21" s="270" t="s">
        <v>1090</v>
      </c>
      <c r="B21" s="272">
        <v>20000</v>
      </c>
      <c r="C21" s="273" t="s">
        <v>1449</v>
      </c>
      <c r="D21" s="261"/>
    </row>
    <row r="22" ht="48" customHeight="1" spans="1:4">
      <c r="A22" s="270" t="s">
        <v>1091</v>
      </c>
      <c r="B22" s="272">
        <v>0</v>
      </c>
      <c r="C22" s="271" t="s">
        <v>1089</v>
      </c>
      <c r="D22" s="261"/>
    </row>
    <row r="23" ht="48" customHeight="1" spans="1:4">
      <c r="A23" s="270" t="s">
        <v>1092</v>
      </c>
      <c r="B23" s="261"/>
      <c r="C23" s="274" t="s">
        <v>1450</v>
      </c>
      <c r="D23" s="261"/>
    </row>
    <row r="24" s="247" customFormat="1" ht="48" customHeight="1" spans="1:4">
      <c r="A24" s="275" t="s">
        <v>1093</v>
      </c>
      <c r="B24" s="261">
        <f>B5+B6+B19</f>
        <v>283929</v>
      </c>
      <c r="C24" s="275" t="s">
        <v>1094</v>
      </c>
      <c r="D24" s="261">
        <f>D5+D6</f>
        <v>283929</v>
      </c>
    </row>
  </sheetData>
  <mergeCells count="1">
    <mergeCell ref="A2:D2"/>
  </mergeCells>
  <printOptions horizontalCentered="1"/>
  <pageMargins left="0.55" right="0.55" top="0.28" bottom="0.39" header="0.59" footer="0.16"/>
  <pageSetup paperSize="9" scale="74" firstPageNumber="135" orientation="portrait" useFirstPageNumber="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5"/>
  <sheetViews>
    <sheetView showGridLines="0" showZeros="0" tabSelected="1" topLeftCell="A59" workbookViewId="0">
      <selection activeCell="E1" sqref="E$1:F$1048576"/>
    </sheetView>
  </sheetViews>
  <sheetFormatPr defaultColWidth="9" defaultRowHeight="20.25"/>
  <cols>
    <col min="1" max="1" width="49.375" style="194" customWidth="1"/>
    <col min="2" max="2" width="31.375" style="229" customWidth="1"/>
    <col min="3" max="3" width="6.75" style="193" customWidth="1"/>
    <col min="4" max="4" width="9.875" style="193" customWidth="1"/>
    <col min="5" max="6" width="9.375" style="193"/>
    <col min="7" max="8" width="19" style="197" customWidth="1"/>
    <col min="9" max="10" width="9" style="193"/>
    <col min="11" max="11" width="11.5" style="193"/>
    <col min="12" max="13" width="9" style="193"/>
    <col min="14" max="14" width="20.125" style="193" customWidth="1"/>
    <col min="15" max="16384" width="9" style="193"/>
  </cols>
  <sheetData>
    <row r="1" s="189" customFormat="1" ht="24" customHeight="1" spans="1:8">
      <c r="A1" s="230" t="s">
        <v>1451</v>
      </c>
      <c r="B1" s="231"/>
      <c r="G1" s="200"/>
      <c r="H1" s="200"/>
    </row>
    <row r="2" s="190" customFormat="1" ht="60" customHeight="1" spans="1:8">
      <c r="A2" s="201" t="s">
        <v>1452</v>
      </c>
      <c r="B2" s="232"/>
      <c r="G2" s="204"/>
      <c r="H2" s="204"/>
    </row>
    <row r="3" s="191" customFormat="1" ht="27" customHeight="1" spans="1:8">
      <c r="A3" s="205"/>
      <c r="B3" s="233" t="s">
        <v>22</v>
      </c>
      <c r="G3" s="208"/>
      <c r="H3" s="208"/>
    </row>
    <row r="4" ht="30" customHeight="1" spans="1:11">
      <c r="A4" s="234" t="s">
        <v>23</v>
      </c>
      <c r="B4" s="235" t="s">
        <v>24</v>
      </c>
      <c r="C4" s="212"/>
      <c r="D4" s="212"/>
      <c r="G4" s="213"/>
      <c r="H4" s="222"/>
      <c r="I4" s="223"/>
      <c r="J4" s="224"/>
      <c r="K4" s="224"/>
    </row>
    <row r="5" ht="24" customHeight="1" spans="1:11">
      <c r="A5" s="236" t="s">
        <v>1453</v>
      </c>
      <c r="B5" s="237">
        <f>SUM(B6,B11,B22,B30,B37,B41,B44,B48,B53,B59,B63,B68,B71,B78,B81)</f>
        <v>270844</v>
      </c>
      <c r="C5" s="212"/>
      <c r="D5" s="212"/>
      <c r="G5" s="213"/>
      <c r="H5" s="213"/>
      <c r="I5" s="225"/>
      <c r="J5" s="225"/>
      <c r="K5" s="226"/>
    </row>
    <row r="6" ht="24" customHeight="1" spans="1:11">
      <c r="A6" s="238" t="s">
        <v>1454</v>
      </c>
      <c r="B6" s="239">
        <f>SUM(B7:B10)</f>
        <v>50649</v>
      </c>
      <c r="C6" s="212"/>
      <c r="D6" s="212"/>
      <c r="G6" s="213"/>
      <c r="H6" s="213"/>
      <c r="I6" s="225"/>
      <c r="J6" s="225"/>
      <c r="K6" s="226"/>
    </row>
    <row r="7" ht="24" customHeight="1" spans="1:4">
      <c r="A7" s="240" t="s">
        <v>1455</v>
      </c>
      <c r="B7" s="69">
        <v>33332</v>
      </c>
      <c r="C7" s="212"/>
      <c r="D7" s="212"/>
    </row>
    <row r="8" ht="24" customHeight="1" spans="1:2">
      <c r="A8" s="241" t="s">
        <v>1456</v>
      </c>
      <c r="B8" s="69">
        <f>9210-634</f>
        <v>8576</v>
      </c>
    </row>
    <row r="9" ht="24" customHeight="1" spans="1:2">
      <c r="A9" s="241" t="s">
        <v>1457</v>
      </c>
      <c r="B9" s="69">
        <v>4169</v>
      </c>
    </row>
    <row r="10" ht="24" customHeight="1" spans="1:2">
      <c r="A10" s="241" t="s">
        <v>1458</v>
      </c>
      <c r="B10" s="69">
        <v>4572</v>
      </c>
    </row>
    <row r="11" ht="24" customHeight="1" spans="1:2">
      <c r="A11" s="242" t="s">
        <v>1459</v>
      </c>
      <c r="B11" s="239">
        <f>SUM(B12:B21)</f>
        <v>32618</v>
      </c>
    </row>
    <row r="12" ht="24" customHeight="1" spans="1:2">
      <c r="A12" s="241" t="s">
        <v>1460</v>
      </c>
      <c r="B12" s="69">
        <v>17711</v>
      </c>
    </row>
    <row r="13" ht="24" customHeight="1" spans="1:2">
      <c r="A13" s="241" t="s">
        <v>1461</v>
      </c>
      <c r="B13" s="69">
        <v>439</v>
      </c>
    </row>
    <row r="14" ht="24" customHeight="1" spans="1:2">
      <c r="A14" s="241" t="s">
        <v>1462</v>
      </c>
      <c r="B14" s="69">
        <v>874</v>
      </c>
    </row>
    <row r="15" ht="24" customHeight="1" spans="1:2">
      <c r="A15" s="241" t="s">
        <v>1463</v>
      </c>
      <c r="B15" s="69">
        <v>336</v>
      </c>
    </row>
    <row r="16" ht="24" customHeight="1" spans="1:2">
      <c r="A16" s="241" t="s">
        <v>1464</v>
      </c>
      <c r="B16" s="69">
        <v>8471</v>
      </c>
    </row>
    <row r="17" ht="24" customHeight="1" spans="1:2">
      <c r="A17" s="243" t="s">
        <v>1465</v>
      </c>
      <c r="B17" s="69">
        <v>434</v>
      </c>
    </row>
    <row r="18" ht="24" customHeight="1" spans="1:2">
      <c r="A18" s="241" t="s">
        <v>1466</v>
      </c>
      <c r="B18" s="244"/>
    </row>
    <row r="19" ht="24" customHeight="1" spans="1:2">
      <c r="A19" s="241" t="s">
        <v>1467</v>
      </c>
      <c r="B19" s="69">
        <v>480</v>
      </c>
    </row>
    <row r="20" ht="24" customHeight="1" spans="1:2">
      <c r="A20" s="241" t="s">
        <v>1468</v>
      </c>
      <c r="B20" s="69">
        <v>1301</v>
      </c>
    </row>
    <row r="21" ht="24" customHeight="1" spans="1:2">
      <c r="A21" s="241" t="s">
        <v>1469</v>
      </c>
      <c r="B21" s="69">
        <v>2572</v>
      </c>
    </row>
    <row r="22" ht="24" customHeight="1" spans="1:2">
      <c r="A22" s="242" t="s">
        <v>1470</v>
      </c>
      <c r="B22" s="239">
        <f>SUM(B23:B29)</f>
        <v>4427</v>
      </c>
    </row>
    <row r="23" ht="24" customHeight="1" spans="1:2">
      <c r="A23" s="241" t="s">
        <v>1471</v>
      </c>
      <c r="B23" s="69"/>
    </row>
    <row r="24" ht="24" customHeight="1" spans="1:2">
      <c r="A24" s="241" t="s">
        <v>1472</v>
      </c>
      <c r="B24" s="69">
        <v>3290</v>
      </c>
    </row>
    <row r="25" ht="24" customHeight="1" spans="1:2">
      <c r="A25" s="241" t="s">
        <v>1473</v>
      </c>
      <c r="B25" s="69">
        <v>26</v>
      </c>
    </row>
    <row r="26" ht="24" customHeight="1" spans="1:2">
      <c r="A26" s="243" t="s">
        <v>1474</v>
      </c>
      <c r="B26" s="69"/>
    </row>
    <row r="27" ht="24" customHeight="1" spans="1:2">
      <c r="A27" s="243" t="s">
        <v>1475</v>
      </c>
      <c r="B27" s="69">
        <v>1111</v>
      </c>
    </row>
    <row r="28" ht="14.25" spans="1:2">
      <c r="A28" s="243" t="s">
        <v>1476</v>
      </c>
      <c r="B28" s="69"/>
    </row>
    <row r="29" ht="14.25" spans="1:2">
      <c r="A29" s="243" t="s">
        <v>1477</v>
      </c>
      <c r="B29" s="69"/>
    </row>
    <row r="30" ht="14.25" spans="1:2">
      <c r="A30" s="242" t="s">
        <v>1478</v>
      </c>
      <c r="B30" s="239">
        <f>SUM(B31:B36)</f>
        <v>0</v>
      </c>
    </row>
    <row r="31" ht="14.25" spans="1:2">
      <c r="A31" s="241" t="s">
        <v>1471</v>
      </c>
      <c r="B31" s="69"/>
    </row>
    <row r="32" ht="14.25" spans="1:2">
      <c r="A32" s="241" t="s">
        <v>1472</v>
      </c>
      <c r="B32" s="69"/>
    </row>
    <row r="33" ht="14.25" spans="1:2">
      <c r="A33" s="241" t="s">
        <v>1473</v>
      </c>
      <c r="B33" s="69"/>
    </row>
    <row r="34" ht="14.25" spans="1:2">
      <c r="A34" s="243" t="s">
        <v>1475</v>
      </c>
      <c r="B34" s="69"/>
    </row>
    <row r="35" ht="14.25" spans="1:2">
      <c r="A35" s="243" t="s">
        <v>1476</v>
      </c>
      <c r="B35" s="69"/>
    </row>
    <row r="36" ht="14.25" spans="1:2">
      <c r="A36" s="243" t="s">
        <v>1477</v>
      </c>
      <c r="B36" s="69"/>
    </row>
    <row r="37" ht="14.25" spans="1:2">
      <c r="A37" s="242" t="s">
        <v>1479</v>
      </c>
      <c r="B37" s="239">
        <f>SUM(B38:B40)</f>
        <v>112082</v>
      </c>
    </row>
    <row r="38" ht="14.25" spans="1:2">
      <c r="A38" s="241" t="s">
        <v>1480</v>
      </c>
      <c r="B38" s="69">
        <v>88603</v>
      </c>
    </row>
    <row r="39" ht="14.25" spans="1:2">
      <c r="A39" s="241" t="s">
        <v>1481</v>
      </c>
      <c r="B39" s="69">
        <v>23479</v>
      </c>
    </row>
    <row r="40" ht="14.25" spans="1:2">
      <c r="A40" s="241" t="s">
        <v>1482</v>
      </c>
      <c r="B40" s="69"/>
    </row>
    <row r="41" ht="14.25" spans="1:2">
      <c r="A41" s="242" t="s">
        <v>1483</v>
      </c>
      <c r="B41" s="239">
        <f>B42+B43</f>
        <v>2500</v>
      </c>
    </row>
    <row r="42" ht="14.25" spans="1:2">
      <c r="A42" s="241" t="s">
        <v>1484</v>
      </c>
      <c r="B42" s="69">
        <v>2500</v>
      </c>
    </row>
    <row r="43" ht="14.25" spans="1:2">
      <c r="A43" s="241" t="s">
        <v>1485</v>
      </c>
      <c r="B43" s="69"/>
    </row>
    <row r="44" ht="14.25" spans="1:2">
      <c r="A44" s="242" t="s">
        <v>1486</v>
      </c>
      <c r="B44" s="239">
        <f>SUM(B45:B47)</f>
        <v>145</v>
      </c>
    </row>
    <row r="45" ht="14.25" spans="1:2">
      <c r="A45" s="241" t="s">
        <v>1487</v>
      </c>
      <c r="B45" s="69">
        <v>85</v>
      </c>
    </row>
    <row r="46" ht="14.25" spans="1:2">
      <c r="A46" s="241" t="s">
        <v>1488</v>
      </c>
      <c r="B46" s="69"/>
    </row>
    <row r="47" ht="14.25" spans="1:2">
      <c r="A47" s="241" t="s">
        <v>1489</v>
      </c>
      <c r="B47" s="69">
        <v>60</v>
      </c>
    </row>
    <row r="48" ht="14.25" spans="1:2">
      <c r="A48" s="242" t="s">
        <v>1490</v>
      </c>
      <c r="B48" s="239">
        <f>SUM(B49:B50)</f>
        <v>0</v>
      </c>
    </row>
    <row r="49" ht="14.25" spans="1:2">
      <c r="A49" s="241" t="s">
        <v>1491</v>
      </c>
      <c r="B49" s="69"/>
    </row>
    <row r="50" ht="14.25" spans="1:2">
      <c r="A50" s="241" t="s">
        <v>1492</v>
      </c>
      <c r="B50" s="69"/>
    </row>
    <row r="51" ht="14.25" spans="1:2">
      <c r="A51" s="241" t="s">
        <v>1493</v>
      </c>
      <c r="B51" s="69"/>
    </row>
    <row r="52" ht="14.25" spans="1:2">
      <c r="A52" s="241" t="s">
        <v>1494</v>
      </c>
      <c r="B52" s="69"/>
    </row>
    <row r="53" ht="14.25" spans="1:2">
      <c r="A53" s="242" t="s">
        <v>1495</v>
      </c>
      <c r="B53" s="239">
        <f>SUM(B54:B58)</f>
        <v>46063</v>
      </c>
    </row>
    <row r="54" ht="14.25" spans="1:2">
      <c r="A54" s="241" t="s">
        <v>1496</v>
      </c>
      <c r="B54" s="69">
        <v>38027</v>
      </c>
    </row>
    <row r="55" ht="14.25" spans="1:2">
      <c r="A55" s="241" t="s">
        <v>1497</v>
      </c>
      <c r="B55" s="69">
        <v>2079</v>
      </c>
    </row>
    <row r="56" ht="14.25" spans="1:2">
      <c r="A56" s="241" t="s">
        <v>1498</v>
      </c>
      <c r="B56" s="69">
        <v>1007</v>
      </c>
    </row>
    <row r="57" ht="14.25" spans="1:2">
      <c r="A57" s="241" t="s">
        <v>1499</v>
      </c>
      <c r="B57" s="69">
        <v>118</v>
      </c>
    </row>
    <row r="58" ht="14.25" spans="1:2">
      <c r="A58" s="241" t="s">
        <v>1500</v>
      </c>
      <c r="B58" s="69">
        <v>4832</v>
      </c>
    </row>
    <row r="59" ht="14.25" spans="1:2">
      <c r="A59" s="242" t="s">
        <v>1501</v>
      </c>
      <c r="B59" s="239">
        <f>SUM(B60:B62)</f>
        <v>8360</v>
      </c>
    </row>
    <row r="60" ht="14.25" spans="1:2">
      <c r="A60" s="241" t="s">
        <v>1502</v>
      </c>
      <c r="B60" s="244">
        <v>6360</v>
      </c>
    </row>
    <row r="61" ht="14.25" spans="1:2">
      <c r="A61" s="241" t="s">
        <v>1503</v>
      </c>
      <c r="B61" s="244"/>
    </row>
    <row r="62" ht="14.25" spans="1:2">
      <c r="A62" s="241" t="s">
        <v>1504</v>
      </c>
      <c r="B62" s="244">
        <v>2000</v>
      </c>
    </row>
    <row r="63" ht="14.25" spans="1:2">
      <c r="A63" s="242" t="s">
        <v>1505</v>
      </c>
      <c r="B63" s="245">
        <f>SUM(B64:B67)</f>
        <v>11000</v>
      </c>
    </row>
    <row r="64" ht="14.25" spans="1:2">
      <c r="A64" s="241" t="s">
        <v>1506</v>
      </c>
      <c r="B64" s="244">
        <v>11000</v>
      </c>
    </row>
    <row r="65" ht="14.25" spans="1:2">
      <c r="A65" s="241" t="s">
        <v>1507</v>
      </c>
      <c r="B65" s="244"/>
    </row>
    <row r="66" ht="14.25" spans="1:2">
      <c r="A66" s="241" t="s">
        <v>1508</v>
      </c>
      <c r="B66" s="244"/>
    </row>
    <row r="67" ht="14.25" spans="1:2">
      <c r="A67" s="241" t="s">
        <v>1509</v>
      </c>
      <c r="B67" s="244"/>
    </row>
    <row r="68" ht="14.25" spans="1:2">
      <c r="A68" s="242" t="s">
        <v>1057</v>
      </c>
      <c r="B68" s="245">
        <f>SUM(B69:B70)</f>
        <v>0</v>
      </c>
    </row>
    <row r="69" ht="14.25" spans="1:2">
      <c r="A69" s="241" t="s">
        <v>1510</v>
      </c>
      <c r="B69" s="244"/>
    </row>
    <row r="70" ht="14.25" spans="1:2">
      <c r="A70" s="241" t="s">
        <v>1511</v>
      </c>
      <c r="B70" s="244"/>
    </row>
    <row r="71" ht="14.25" spans="1:2">
      <c r="A71" s="242" t="s">
        <v>1053</v>
      </c>
      <c r="B71" s="245">
        <f>SUM(B72:B77)</f>
        <v>0</v>
      </c>
    </row>
    <row r="72" ht="14.25" spans="1:2">
      <c r="A72" s="241" t="s">
        <v>1512</v>
      </c>
      <c r="B72" s="244"/>
    </row>
    <row r="73" ht="14.25" spans="1:2">
      <c r="A73" s="241" t="s">
        <v>1513</v>
      </c>
      <c r="B73" s="244"/>
    </row>
    <row r="74" ht="14.25" spans="1:2">
      <c r="A74" s="241" t="s">
        <v>1514</v>
      </c>
      <c r="B74" s="244"/>
    </row>
    <row r="75" ht="14.25" spans="1:2">
      <c r="A75" s="241" t="s">
        <v>1515</v>
      </c>
      <c r="B75" s="244"/>
    </row>
    <row r="76" ht="14.25" spans="1:2">
      <c r="A76" s="241" t="s">
        <v>1516</v>
      </c>
      <c r="B76" s="244"/>
    </row>
    <row r="77" ht="14.25" spans="1:2">
      <c r="A77" s="241" t="s">
        <v>1085</v>
      </c>
      <c r="B77" s="244"/>
    </row>
    <row r="78" ht="14.25" spans="1:2">
      <c r="A78" s="242" t="s">
        <v>1517</v>
      </c>
      <c r="B78" s="245">
        <f>SUM(B79:B80)</f>
        <v>3000</v>
      </c>
    </row>
    <row r="79" ht="14.25" spans="1:2">
      <c r="A79" s="241" t="s">
        <v>1518</v>
      </c>
      <c r="B79" s="244">
        <v>3000</v>
      </c>
    </row>
    <row r="80" ht="14.25" spans="1:2">
      <c r="A80" s="241" t="s">
        <v>1519</v>
      </c>
      <c r="B80" s="244"/>
    </row>
    <row r="81" ht="14.25" spans="1:2">
      <c r="A81" s="242" t="s">
        <v>1045</v>
      </c>
      <c r="B81" s="245">
        <f>SUM(B82:B85)</f>
        <v>0</v>
      </c>
    </row>
    <row r="82" ht="14.25" spans="1:2">
      <c r="A82" s="241" t="s">
        <v>1520</v>
      </c>
      <c r="B82" s="244"/>
    </row>
    <row r="83" ht="14.25" spans="1:2">
      <c r="A83" s="241" t="s">
        <v>1521</v>
      </c>
      <c r="B83" s="244"/>
    </row>
    <row r="84" ht="14.25" spans="1:2">
      <c r="A84" s="246" t="s">
        <v>1522</v>
      </c>
      <c r="B84" s="244"/>
    </row>
    <row r="85" spans="1:2">
      <c r="A85" s="241" t="s">
        <v>910</v>
      </c>
      <c r="B85" s="244"/>
    </row>
  </sheetData>
  <mergeCells count="2">
    <mergeCell ref="A1:B1"/>
    <mergeCell ref="A2:B2"/>
  </mergeCells>
  <printOptions horizontalCentered="1"/>
  <pageMargins left="0.590277777777778" right="0.590277777777778" top="0.786805555555556" bottom="0.786805555555556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3"/>
  <sheetViews>
    <sheetView showGridLines="0" workbookViewId="0">
      <selection activeCell="G14" sqref="G14"/>
    </sheetView>
  </sheetViews>
  <sheetFormatPr defaultColWidth="9" defaultRowHeight="20.25"/>
  <cols>
    <col min="1" max="1" width="15.625" style="194" customWidth="1"/>
    <col min="2" max="2" width="30.5" style="195" customWidth="1"/>
    <col min="3" max="3" width="24.5" style="196" customWidth="1"/>
    <col min="4" max="4" width="6.75" style="193" customWidth="1"/>
    <col min="5" max="5" width="9.875" style="193" customWidth="1"/>
    <col min="6" max="6" width="9" style="193"/>
    <col min="7" max="7" width="23.125" style="197" customWidth="1"/>
    <col min="8" max="9" width="19" style="197" customWidth="1"/>
    <col min="10" max="11" width="9" style="193"/>
    <col min="12" max="12" width="11.5" style="193"/>
    <col min="13" max="14" width="9" style="193"/>
    <col min="15" max="15" width="20.125" style="193" customWidth="1"/>
    <col min="16" max="16384" width="9" style="193"/>
  </cols>
  <sheetData>
    <row r="1" s="189" customFormat="1" ht="24" customHeight="1" spans="1:9">
      <c r="A1" s="189" t="s">
        <v>1523</v>
      </c>
      <c r="B1" s="198"/>
      <c r="C1" s="199"/>
      <c r="G1" s="200"/>
      <c r="H1" s="200"/>
      <c r="I1" s="200"/>
    </row>
    <row r="2" s="190" customFormat="1" ht="60" customHeight="1" spans="1:9">
      <c r="A2" s="201" t="s">
        <v>1524</v>
      </c>
      <c r="B2" s="202"/>
      <c r="C2" s="203"/>
      <c r="G2" s="204"/>
      <c r="H2" s="204"/>
      <c r="I2" s="204"/>
    </row>
    <row r="3" s="191" customFormat="1" ht="27" customHeight="1" spans="1:9">
      <c r="A3" s="205"/>
      <c r="B3" s="206"/>
      <c r="C3" s="207" t="s">
        <v>22</v>
      </c>
      <c r="G3" s="208"/>
      <c r="H3" s="208"/>
      <c r="I3" s="208"/>
    </row>
    <row r="4" ht="30" customHeight="1" spans="1:12">
      <c r="A4" s="209" t="s">
        <v>1525</v>
      </c>
      <c r="B4" s="210" t="s">
        <v>1101</v>
      </c>
      <c r="C4" s="211" t="s">
        <v>24</v>
      </c>
      <c r="D4" s="212"/>
      <c r="E4" s="212"/>
      <c r="F4" s="212"/>
      <c r="G4" s="213"/>
      <c r="H4" s="213"/>
      <c r="I4" s="222"/>
      <c r="J4" s="223"/>
      <c r="K4" s="224"/>
      <c r="L4" s="224"/>
    </row>
    <row r="5" ht="24" customHeight="1" spans="1:12">
      <c r="A5" s="214"/>
      <c r="B5" s="215" t="s">
        <v>1453</v>
      </c>
      <c r="C5" s="216">
        <f>SUM(C6,C19,C44,C55,C57,C63,C66,C69)</f>
        <v>165396.1</v>
      </c>
      <c r="D5" s="212"/>
      <c r="E5" s="212"/>
      <c r="F5" s="212"/>
      <c r="G5" s="213"/>
      <c r="H5" s="213"/>
      <c r="I5" s="213"/>
      <c r="J5" s="225"/>
      <c r="K5" s="225"/>
      <c r="L5" s="226"/>
    </row>
    <row r="6" ht="24" customHeight="1" spans="1:12">
      <c r="A6" s="217" t="s">
        <v>1526</v>
      </c>
      <c r="B6" s="218" t="s">
        <v>1527</v>
      </c>
      <c r="C6" s="219">
        <v>139251.34</v>
      </c>
      <c r="D6" s="212"/>
      <c r="E6" s="212"/>
      <c r="F6" s="212"/>
      <c r="G6" s="213"/>
      <c r="H6" s="213"/>
      <c r="I6" s="227"/>
      <c r="J6" s="225"/>
      <c r="K6" s="225"/>
      <c r="L6" s="226"/>
    </row>
    <row r="7" ht="24" customHeight="1" spans="1:12">
      <c r="A7" s="217" t="s">
        <v>1528</v>
      </c>
      <c r="B7" s="220" t="s">
        <v>1529</v>
      </c>
      <c r="C7" s="219">
        <v>40532.46</v>
      </c>
      <c r="D7" s="212"/>
      <c r="E7" s="212"/>
      <c r="F7" s="212"/>
      <c r="G7" s="213"/>
      <c r="H7" s="213"/>
      <c r="I7" s="228"/>
      <c r="J7" s="225"/>
      <c r="K7" s="225"/>
      <c r="L7" s="226"/>
    </row>
    <row r="8" ht="24" customHeight="1" spans="1:12">
      <c r="A8" s="217" t="s">
        <v>1530</v>
      </c>
      <c r="B8" s="220" t="s">
        <v>1531</v>
      </c>
      <c r="C8" s="219">
        <v>9897</v>
      </c>
      <c r="D8" s="212"/>
      <c r="E8" s="212"/>
      <c r="F8" s="212"/>
      <c r="G8" s="213"/>
      <c r="H8" s="213"/>
      <c r="I8" s="213"/>
      <c r="J8" s="225"/>
      <c r="K8" s="225"/>
      <c r="L8" s="226"/>
    </row>
    <row r="9" ht="24" customHeight="1" spans="1:12">
      <c r="A9" s="217" t="s">
        <v>1532</v>
      </c>
      <c r="B9" s="220" t="s">
        <v>1533</v>
      </c>
      <c r="C9" s="219">
        <v>11076.48</v>
      </c>
      <c r="D9" s="212"/>
      <c r="E9" s="212"/>
      <c r="F9" s="212"/>
      <c r="G9" s="213"/>
      <c r="H9" s="213"/>
      <c r="I9" s="213"/>
      <c r="J9" s="225"/>
      <c r="K9" s="225"/>
      <c r="L9" s="226"/>
    </row>
    <row r="10" ht="24" customHeight="1" spans="1:5">
      <c r="A10" s="217" t="s">
        <v>1534</v>
      </c>
      <c r="B10" s="220" t="s">
        <v>1535</v>
      </c>
      <c r="C10" s="219">
        <v>31485.14</v>
      </c>
      <c r="D10" s="212"/>
      <c r="E10" s="212"/>
    </row>
    <row r="11" s="192" customFormat="1" ht="24" customHeight="1" spans="1:9">
      <c r="A11" s="217" t="s">
        <v>1536</v>
      </c>
      <c r="B11" s="220" t="s">
        <v>1537</v>
      </c>
      <c r="C11" s="219">
        <v>14583.44</v>
      </c>
      <c r="D11" s="212"/>
      <c r="E11" s="212"/>
      <c r="G11" s="197"/>
      <c r="H11" s="197"/>
      <c r="I11" s="197"/>
    </row>
    <row r="12" s="192" customFormat="1" ht="24" customHeight="1" spans="1:9">
      <c r="A12" s="217" t="s">
        <v>1538</v>
      </c>
      <c r="B12" s="220" t="s">
        <v>1539</v>
      </c>
      <c r="C12" s="219">
        <v>6413.9</v>
      </c>
      <c r="D12" s="212"/>
      <c r="E12" s="212"/>
      <c r="G12" s="197"/>
      <c r="H12" s="197"/>
      <c r="I12" s="197"/>
    </row>
    <row r="13" ht="24" customHeight="1" spans="1:3">
      <c r="A13" s="217" t="s">
        <v>1540</v>
      </c>
      <c r="B13" s="220" t="s">
        <v>1541</v>
      </c>
      <c r="C13" s="219">
        <v>4690.44</v>
      </c>
    </row>
    <row r="14" ht="24" customHeight="1" spans="1:3">
      <c r="A14" s="217" t="s">
        <v>1542</v>
      </c>
      <c r="B14" s="220" t="s">
        <v>1543</v>
      </c>
      <c r="C14" s="219">
        <v>1185.2</v>
      </c>
    </row>
    <row r="15" ht="24" customHeight="1" spans="1:3">
      <c r="A15" s="217" t="s">
        <v>1544</v>
      </c>
      <c r="B15" s="220" t="s">
        <v>1545</v>
      </c>
      <c r="C15" s="219">
        <v>541.59</v>
      </c>
    </row>
    <row r="16" ht="24" customHeight="1" spans="1:3">
      <c r="A16" s="217" t="s">
        <v>1546</v>
      </c>
      <c r="B16" s="220" t="s">
        <v>1404</v>
      </c>
      <c r="C16" s="219">
        <v>11543.37</v>
      </c>
    </row>
    <row r="17" ht="24" customHeight="1" spans="1:3">
      <c r="A17" s="217" t="s">
        <v>1547</v>
      </c>
      <c r="B17" s="220" t="s">
        <v>1548</v>
      </c>
      <c r="C17" s="219">
        <v>100</v>
      </c>
    </row>
    <row r="18" ht="24" customHeight="1" spans="1:3">
      <c r="A18" s="217" t="s">
        <v>1549</v>
      </c>
      <c r="B18" s="220" t="s">
        <v>1550</v>
      </c>
      <c r="C18" s="219">
        <v>7202.31</v>
      </c>
    </row>
    <row r="19" ht="24" customHeight="1" spans="1:3">
      <c r="A19" s="217" t="s">
        <v>1551</v>
      </c>
      <c r="B19" s="218" t="s">
        <v>1552</v>
      </c>
      <c r="C19" s="219">
        <v>14001.7</v>
      </c>
    </row>
    <row r="20" ht="24" customHeight="1" spans="1:3">
      <c r="A20" s="217" t="s">
        <v>1553</v>
      </c>
      <c r="B20" s="220" t="s">
        <v>1554</v>
      </c>
      <c r="C20" s="219">
        <v>4088.6</v>
      </c>
    </row>
    <row r="21" ht="24" customHeight="1" spans="1:3">
      <c r="A21" s="217" t="s">
        <v>1555</v>
      </c>
      <c r="B21" s="220" t="s">
        <v>1556</v>
      </c>
      <c r="C21" s="219">
        <v>454.98</v>
      </c>
    </row>
    <row r="22" ht="24" customHeight="1" spans="1:3">
      <c r="A22" s="217" t="s">
        <v>1557</v>
      </c>
      <c r="B22" s="220" t="s">
        <v>1558</v>
      </c>
      <c r="C22" s="219">
        <v>2.55</v>
      </c>
    </row>
    <row r="23" ht="24" customHeight="1" spans="1:3">
      <c r="A23" s="217" t="s">
        <v>1559</v>
      </c>
      <c r="B23" s="220" t="s">
        <v>1560</v>
      </c>
      <c r="C23" s="219">
        <v>92.38</v>
      </c>
    </row>
    <row r="24" ht="24" customHeight="1" spans="1:3">
      <c r="A24" s="217" t="s">
        <v>1561</v>
      </c>
      <c r="B24" s="220" t="s">
        <v>1562</v>
      </c>
      <c r="C24" s="219">
        <v>395.05</v>
      </c>
    </row>
    <row r="25" ht="24" customHeight="1" spans="1:3">
      <c r="A25" s="217" t="s">
        <v>1563</v>
      </c>
      <c r="B25" s="220" t="s">
        <v>1564</v>
      </c>
      <c r="C25" s="219">
        <v>288.28</v>
      </c>
    </row>
    <row r="26" ht="24" customHeight="1" spans="1:3">
      <c r="A26" s="217" t="s">
        <v>1565</v>
      </c>
      <c r="B26" s="220" t="s">
        <v>1566</v>
      </c>
      <c r="C26" s="219">
        <v>0.5</v>
      </c>
    </row>
    <row r="27" ht="24" customHeight="1" spans="1:3">
      <c r="A27" s="217" t="s">
        <v>1567</v>
      </c>
      <c r="B27" s="220" t="s">
        <v>1568</v>
      </c>
      <c r="C27" s="219">
        <v>77.12</v>
      </c>
    </row>
    <row r="28" ht="24" customHeight="1" spans="1:3">
      <c r="A28" s="217" t="s">
        <v>1569</v>
      </c>
      <c r="B28" s="220" t="s">
        <v>1570</v>
      </c>
      <c r="C28" s="219">
        <v>520</v>
      </c>
    </row>
    <row r="29" ht="24" customHeight="1" spans="1:3">
      <c r="A29" s="217" t="s">
        <v>1571</v>
      </c>
      <c r="B29" s="220" t="s">
        <v>1572</v>
      </c>
      <c r="C29" s="219">
        <v>723.02</v>
      </c>
    </row>
    <row r="30" ht="24" customHeight="1" spans="1:3">
      <c r="A30" s="217" t="s">
        <v>1573</v>
      </c>
      <c r="B30" s="220" t="s">
        <v>1574</v>
      </c>
      <c r="C30" s="219">
        <v>26.34</v>
      </c>
    </row>
    <row r="31" s="193" customFormat="1" ht="24" customHeight="1" spans="1:9">
      <c r="A31" s="217" t="s">
        <v>1575</v>
      </c>
      <c r="B31" s="220" t="s">
        <v>1576</v>
      </c>
      <c r="C31" s="219">
        <v>113.42</v>
      </c>
      <c r="G31" s="221"/>
      <c r="H31" s="221"/>
      <c r="I31" s="221"/>
    </row>
    <row r="32" ht="24" customHeight="1" spans="1:3">
      <c r="A32" s="217" t="s">
        <v>1577</v>
      </c>
      <c r="B32" s="220" t="s">
        <v>1578</v>
      </c>
      <c r="C32" s="219">
        <v>111.79</v>
      </c>
    </row>
    <row r="33" ht="24" customHeight="1" spans="1:3">
      <c r="A33" s="217" t="s">
        <v>1579</v>
      </c>
      <c r="B33" s="220" t="s">
        <v>1580</v>
      </c>
      <c r="C33" s="219">
        <v>402.72</v>
      </c>
    </row>
    <row r="34" ht="24" customHeight="1" spans="1:3">
      <c r="A34" s="217" t="s">
        <v>1581</v>
      </c>
      <c r="B34" s="220" t="s">
        <v>1582</v>
      </c>
      <c r="C34" s="219">
        <v>8.2</v>
      </c>
    </row>
    <row r="35" ht="24" customHeight="1" spans="1:3">
      <c r="A35" s="217" t="s">
        <v>1583</v>
      </c>
      <c r="B35" s="220" t="s">
        <v>1584</v>
      </c>
      <c r="C35" s="219">
        <v>5</v>
      </c>
    </row>
    <row r="36" ht="24" customHeight="1" spans="1:3">
      <c r="A36" s="217" t="s">
        <v>1585</v>
      </c>
      <c r="B36" s="220" t="s">
        <v>1586</v>
      </c>
      <c r="C36" s="219"/>
    </row>
    <row r="37" ht="24" customHeight="1" spans="1:3">
      <c r="A37" s="217" t="s">
        <v>1587</v>
      </c>
      <c r="B37" s="220" t="s">
        <v>1588</v>
      </c>
      <c r="C37" s="219">
        <v>657.8</v>
      </c>
    </row>
    <row r="38" ht="24" customHeight="1" spans="1:3">
      <c r="A38" s="217" t="s">
        <v>1589</v>
      </c>
      <c r="B38" s="220" t="s">
        <v>1590</v>
      </c>
      <c r="C38" s="219">
        <v>138.32</v>
      </c>
    </row>
    <row r="39" ht="24" customHeight="1" spans="1:3">
      <c r="A39" s="217" t="s">
        <v>1591</v>
      </c>
      <c r="B39" s="220" t="s">
        <v>1592</v>
      </c>
      <c r="C39" s="219">
        <v>1041.18</v>
      </c>
    </row>
    <row r="40" ht="24" customHeight="1" spans="1:3">
      <c r="A40" s="217" t="s">
        <v>1593</v>
      </c>
      <c r="B40" s="220" t="s">
        <v>1594</v>
      </c>
      <c r="C40" s="219">
        <v>357.58</v>
      </c>
    </row>
    <row r="41" ht="24" customHeight="1" spans="1:3">
      <c r="A41" s="217" t="s">
        <v>1595</v>
      </c>
      <c r="B41" s="220" t="s">
        <v>1596</v>
      </c>
      <c r="C41" s="219">
        <v>1512.05</v>
      </c>
    </row>
    <row r="42" ht="24" customHeight="1" spans="1:3">
      <c r="A42" s="217" t="s">
        <v>1597</v>
      </c>
      <c r="B42" s="220" t="s">
        <v>1598</v>
      </c>
      <c r="C42" s="219">
        <v>8.5</v>
      </c>
    </row>
    <row r="43" ht="24" customHeight="1" spans="1:3">
      <c r="A43" s="217" t="s">
        <v>1599</v>
      </c>
      <c r="B43" s="220" t="s">
        <v>1600</v>
      </c>
      <c r="C43" s="219">
        <v>2976.31</v>
      </c>
    </row>
    <row r="44" ht="24" customHeight="1" spans="1:3">
      <c r="A44" s="217" t="s">
        <v>1601</v>
      </c>
      <c r="B44" s="218" t="s">
        <v>1602</v>
      </c>
      <c r="C44" s="219">
        <v>12143.06</v>
      </c>
    </row>
    <row r="45" ht="24" customHeight="1" spans="1:3">
      <c r="A45" s="217" t="s">
        <v>1603</v>
      </c>
      <c r="B45" s="220" t="s">
        <v>1604</v>
      </c>
      <c r="C45" s="219">
        <v>97.75</v>
      </c>
    </row>
    <row r="46" ht="24" customHeight="1" spans="1:3">
      <c r="A46" s="217" t="s">
        <v>1605</v>
      </c>
      <c r="B46" s="220" t="s">
        <v>1606</v>
      </c>
      <c r="C46" s="219">
        <v>20.28</v>
      </c>
    </row>
    <row r="47" ht="24" customHeight="1" spans="1:3">
      <c r="A47" s="217" t="s">
        <v>1607</v>
      </c>
      <c r="B47" s="220" t="s">
        <v>1608</v>
      </c>
      <c r="C47" s="219">
        <v>1500</v>
      </c>
    </row>
    <row r="48" ht="24" customHeight="1" spans="1:3">
      <c r="A48" s="217" t="s">
        <v>1609</v>
      </c>
      <c r="B48" s="220" t="s">
        <v>1610</v>
      </c>
      <c r="C48" s="219">
        <v>10434.97</v>
      </c>
    </row>
    <row r="49" ht="24" customHeight="1" spans="1:3">
      <c r="A49" s="217" t="s">
        <v>1611</v>
      </c>
      <c r="B49" s="220" t="s">
        <v>1612</v>
      </c>
      <c r="C49" s="219"/>
    </row>
    <row r="50" ht="24" customHeight="1" spans="1:3">
      <c r="A50" s="217" t="s">
        <v>1613</v>
      </c>
      <c r="B50" s="220" t="s">
        <v>1614</v>
      </c>
      <c r="C50" s="219">
        <v>5.64</v>
      </c>
    </row>
    <row r="51" ht="24" customHeight="1" spans="1:3">
      <c r="A51" s="217" t="s">
        <v>1615</v>
      </c>
      <c r="B51" s="220" t="s">
        <v>1616</v>
      </c>
      <c r="C51" s="219"/>
    </row>
    <row r="52" ht="24" customHeight="1" spans="1:3">
      <c r="A52" s="217" t="s">
        <v>1617</v>
      </c>
      <c r="B52" s="220" t="s">
        <v>1618</v>
      </c>
      <c r="C52" s="219">
        <v>6.31</v>
      </c>
    </row>
    <row r="53" ht="24" customHeight="1" spans="1:3">
      <c r="A53" s="217" t="s">
        <v>1619</v>
      </c>
      <c r="B53" s="220" t="s">
        <v>1620</v>
      </c>
      <c r="C53" s="219"/>
    </row>
    <row r="54" ht="24" customHeight="1" spans="1:3">
      <c r="A54" s="217" t="s">
        <v>1621</v>
      </c>
      <c r="B54" s="220" t="s">
        <v>1622</v>
      </c>
      <c r="C54" s="219">
        <v>78.1</v>
      </c>
    </row>
    <row r="55" ht="24" customHeight="1" spans="1:3">
      <c r="A55" s="217" t="s">
        <v>1623</v>
      </c>
      <c r="B55" s="218" t="s">
        <v>1624</v>
      </c>
      <c r="C55" s="219"/>
    </row>
    <row r="56" ht="24" customHeight="1" spans="1:3">
      <c r="A56" s="217" t="s">
        <v>1625</v>
      </c>
      <c r="B56" s="220" t="s">
        <v>1626</v>
      </c>
      <c r="C56" s="219"/>
    </row>
    <row r="57" ht="24" customHeight="1" spans="1:3">
      <c r="A57" s="217" t="s">
        <v>1627</v>
      </c>
      <c r="B57" s="218" t="s">
        <v>1628</v>
      </c>
      <c r="C57" s="219"/>
    </row>
    <row r="58" ht="24" customHeight="1" spans="1:3">
      <c r="A58" s="217" t="s">
        <v>1629</v>
      </c>
      <c r="B58" s="220" t="s">
        <v>1630</v>
      </c>
      <c r="C58" s="219"/>
    </row>
    <row r="59" ht="24" customHeight="1" spans="1:3">
      <c r="A59" s="217" t="s">
        <v>1631</v>
      </c>
      <c r="B59" s="220" t="s">
        <v>1632</v>
      </c>
      <c r="C59" s="219"/>
    </row>
    <row r="60" ht="24" customHeight="1" spans="1:3">
      <c r="A60" s="217" t="s">
        <v>1633</v>
      </c>
      <c r="B60" s="220" t="s">
        <v>1634</v>
      </c>
      <c r="C60" s="219"/>
    </row>
    <row r="61" ht="24" customHeight="1" spans="1:3">
      <c r="A61" s="217" t="s">
        <v>1635</v>
      </c>
      <c r="B61" s="220" t="s">
        <v>1636</v>
      </c>
      <c r="C61" s="219"/>
    </row>
    <row r="62" ht="24" customHeight="1" spans="1:3">
      <c r="A62" s="217" t="s">
        <v>1637</v>
      </c>
      <c r="B62" s="220" t="s">
        <v>1638</v>
      </c>
      <c r="C62" s="219"/>
    </row>
    <row r="63" ht="24" customHeight="1" spans="1:3">
      <c r="A63" s="217" t="s">
        <v>1639</v>
      </c>
      <c r="B63" s="218" t="s">
        <v>1640</v>
      </c>
      <c r="C63" s="219"/>
    </row>
    <row r="64" ht="24" customHeight="1" spans="1:3">
      <c r="A64" s="217" t="s">
        <v>1641</v>
      </c>
      <c r="B64" s="220" t="s">
        <v>1642</v>
      </c>
      <c r="C64" s="219"/>
    </row>
    <row r="65" ht="24" customHeight="1" spans="1:3">
      <c r="A65" s="217" t="s">
        <v>1643</v>
      </c>
      <c r="B65" s="220" t="s">
        <v>1644</v>
      </c>
      <c r="C65" s="219"/>
    </row>
    <row r="66" ht="24" customHeight="1" spans="1:3">
      <c r="A66" s="217" t="s">
        <v>1645</v>
      </c>
      <c r="B66" s="218" t="s">
        <v>1646</v>
      </c>
      <c r="C66" s="219"/>
    </row>
    <row r="67" ht="24" customHeight="1" spans="1:3">
      <c r="A67" s="217" t="s">
        <v>1647</v>
      </c>
      <c r="B67" s="220" t="s">
        <v>1648</v>
      </c>
      <c r="C67" s="219"/>
    </row>
    <row r="68" ht="24" customHeight="1" spans="1:3">
      <c r="A68" s="217" t="s">
        <v>1649</v>
      </c>
      <c r="B68" s="220" t="s">
        <v>1260</v>
      </c>
      <c r="C68" s="219"/>
    </row>
    <row r="69" ht="24" customHeight="1" spans="1:3">
      <c r="A69" s="217" t="s">
        <v>1650</v>
      </c>
      <c r="B69" s="218" t="s">
        <v>1422</v>
      </c>
      <c r="C69" s="219"/>
    </row>
    <row r="70" ht="24" customHeight="1" spans="1:3">
      <c r="A70" s="217" t="s">
        <v>1651</v>
      </c>
      <c r="B70" s="220" t="s">
        <v>1422</v>
      </c>
      <c r="C70" s="219"/>
    </row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</sheetData>
  <mergeCells count="1">
    <mergeCell ref="A2:C2"/>
  </mergeCells>
  <printOptions horizontalCentered="1"/>
  <pageMargins left="0.590277777777778" right="0.590277777777778" top="0.786805555555556" bottom="0.786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目录</vt:lpstr>
      <vt:lpstr>01-江安县一般公共预算收入预算表</vt:lpstr>
      <vt:lpstr>02-江安县一般公共预算支出预算表</vt:lpstr>
      <vt:lpstr>03-江安县一般公共预算收支预算平衡表</vt:lpstr>
      <vt:lpstr>04-江安县县级一般公共预算收入预算表</vt:lpstr>
      <vt:lpstr>05-江安县县级一般公共预算支出预算表</vt:lpstr>
      <vt:lpstr>06-江安县县级一般公共预算收支预算平衡表</vt:lpstr>
      <vt:lpstr>07-江安县一般公共预算 经济分类科目支出预算表</vt:lpstr>
      <vt:lpstr>08-江安县一般公共预算 经济分类科目基本支出预算表</vt:lpstr>
      <vt:lpstr>09-江安县对下一般公共预算 转移支付和税收返还预算表</vt:lpstr>
      <vt:lpstr>10-上级对江安县税收返还和转移支付补助预算表</vt:lpstr>
      <vt:lpstr>11-江安县县级预算内基本建设支出预算表 </vt:lpstr>
      <vt:lpstr>12-江安县本级重大投资计划和项目情况表</vt:lpstr>
      <vt:lpstr>13-江安县政府性基金预算收入预算表</vt:lpstr>
      <vt:lpstr>14-江安县政府性基金预算支出预算表</vt:lpstr>
      <vt:lpstr>15-江安县政府性基金预算收支预算平衡表</vt:lpstr>
      <vt:lpstr>16-江安县县级政府性基金预算收入预算表</vt:lpstr>
      <vt:lpstr>17-江安县县级政府性基金预算支出预算表</vt:lpstr>
      <vt:lpstr>18-江安县县级政府性基金预算收支预算平衡表</vt:lpstr>
      <vt:lpstr>19-江安县对下政府性基金预算 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revision>1</cp:revision>
  <dcterms:created xsi:type="dcterms:W3CDTF">2022-03-23T03:14:00Z</dcterms:created>
  <dcterms:modified xsi:type="dcterms:W3CDTF">2026-01-12T01:12:22Z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85F8E05F786A4D1C8B7E14BCD4100B26_12</vt:lpwstr>
  </property>
</Properties>
</file>